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Deposit Tracker" sheetId="2" state="visible" r:id="rId4"/>
  </sheets>
  <definedNames>
    <definedName function="false" hidden="false" localSheetId="1" name="_xlnm.Print_Area" vbProcedure="false">'Deposit Tracker'!$A$1:$O$26</definedName>
    <definedName function="false" hidden="false" localSheetId="1" name="_xlnm.Print_Titles" vbProcedure="false">'Deposit Tracker'!$1:$8</definedName>
    <definedName function="false" hidden="true" localSheetId="1" name="_xlnm._FilterDatabase" vbProcedure="false">'Deposit Tracker'!$B$8:$O$8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<sst xmlns="http://schemas.openxmlformats.org/spreadsheetml/2006/main" count="88" uniqueCount="76">
  <si>
    <t xml:space="preserve">Tenant Deposit Tracker</t>
  </si>
  <si>
    <t xml:space="preserve">A deposit protection register for landlords to track scheme registration and deductions.</t>
  </si>
  <si>
    <t xml:space="preserve">HOW TO USE</t>
  </si>
  <si>
    <t xml:space="preserve">1. Go to the Deposit Tracker tab and enter your name at the top.</t>
  </si>
  <si>
    <t xml:space="preserve">2. For each tenancy, enter the property address, tenant name, deposit amount, and protection scheme.</t>
  </si>
  <si>
    <t xml:space="preserve">3. Enter the scheme reference number and the date the deposit was registered with the scheme.</t>
  </si>
  <si>
    <t xml:space="preserve">4. Enter the tenancy start date. The registration deadline (30 days) and on-time check calculate automatically.</t>
  </si>
  <si>
    <t xml:space="preserve">5. Late registrations show LATE - penalty risk in red. On-time registrations show Yes in green.</t>
  </si>
  <si>
    <t xml:space="preserve">6. When a tenancy ends, enter the deposit returned, any deductions, and the reason. Balance to return calculates automatically.</t>
  </si>
  <si>
    <t xml:space="preserve">DEPOSIT PROTECTION RULES</t>
  </si>
  <si>
    <t xml:space="preserve">Landlords must protect deposits within 30 days of receiving them and provide prescribed information to tenants within the same period. Failure to comply can result in the tenant claiming compensation of 1 to 3 times the deposit amount, and may prevent you from serving a valid Section 21 notice.</t>
  </si>
  <si>
    <t xml:space="preserve">CLEARING THE SAMPLE DATA</t>
  </si>
  <si>
    <t xml:space="preserve">The blue cells contain example data. Select them and press Delete to start with your own tenancies. Calculated columns update automatically.</t>
  </si>
  <si>
    <t xml:space="preserve">REMOVING THE FOOTER CREDIT</t>
  </si>
  <si>
    <t xml:space="preserve">A small OpenSheets credit prints in the page footer. You are welcome to keep it. To remove it, go to Page Layout, then Page Setup, then the Header/Footer tab.</t>
  </si>
  <si>
    <t xml:space="preserve">NOTES</t>
  </si>
  <si>
    <t xml:space="preserve">Blue cells are your inputs. White cells are calculated. Do not type over the white cells. The disclaimer at the bottom of the tracker is blue so you can edit it if needed.</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</si>
  <si>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</si>
  <si>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</si>
  <si>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</si>
  <si>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</si>
  <si>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</si>
  <si>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</si>
  <si>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</si>
  <si>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Landlord name:</t>
  </si>
  <si>
    <t xml:space="preserve">ACTIVE TENANCIES</t>
  </si>
  <si>
    <t xml:space="preserve">DEPOSITS HELD</t>
  </si>
  <si>
    <t xml:space="preserve">TOTAL RETURNED</t>
  </si>
  <si>
    <t xml:space="preserve">LATE REGISTRATIONS</t>
  </si>
  <si>
    <t xml:space="preserve">Property Address</t>
  </si>
  <si>
    <t xml:space="preserve">Tenant Name</t>
  </si>
  <si>
    <t xml:space="preserve">Deposit Amount £</t>
  </si>
  <si>
    <t xml:space="preserve">Deposit Scheme</t>
  </si>
  <si>
    <t xml:space="preserve">Scheme Ref No</t>
  </si>
  <si>
    <t xml:space="preserve">Date Registered</t>
  </si>
  <si>
    <t xml:space="preserve">Registration Deadline</t>
  </si>
  <si>
    <t xml:space="preserve">Registered on Time?</t>
  </si>
  <si>
    <t xml:space="preserve">Tenancy Start Date</t>
  </si>
  <si>
    <t xml:space="preserve">Deposit Returned £</t>
  </si>
  <si>
    <t xml:space="preserve">Deductions £</t>
  </si>
  <si>
    <t xml:space="preserve">Reason for Deductions</t>
  </si>
  <si>
    <t xml:space="preserve">Balance to Return £</t>
  </si>
  <si>
    <t xml:space="preserve">Status</t>
  </si>
  <si>
    <t xml:space="preserve">12 Maple Street, London E1 2AB</t>
  </si>
  <si>
    <t xml:space="preserve">James Carter</t>
  </si>
  <si>
    <t xml:space="preserve">Deposit Protection Service (DPS)</t>
  </si>
  <si>
    <t xml:space="preserve">DPS-2025-001</t>
  </si>
  <si>
    <t xml:space="preserve">Active</t>
  </si>
  <si>
    <t xml:space="preserve">45 Oak Avenue, Bristol BS1 4TR</t>
  </si>
  <si>
    <t xml:space="preserve">Sarah Mitchell</t>
  </si>
  <si>
    <t xml:space="preserve">MyDeposits</t>
  </si>
  <si>
    <t xml:space="preserve">MYD-2025-047</t>
  </si>
  <si>
    <t xml:space="preserve">8 Birch Close, Leeds LS2 9AB</t>
  </si>
  <si>
    <t xml:space="preserve">David Thompson</t>
  </si>
  <si>
    <t xml:space="preserve">Tenancy Deposit Scheme (TDS)</t>
  </si>
  <si>
    <t xml:space="preserve">TDS-2024-312</t>
  </si>
  <si>
    <t xml:space="preserve">Deposit returned</t>
  </si>
  <si>
    <t xml:space="preserve">22 Elm Road, Manchester M1 3QR</t>
  </si>
  <si>
    <t xml:space="preserve">Emma Davies</t>
  </si>
  <si>
    <t xml:space="preserve">DPS-2024-889</t>
  </si>
  <si>
    <t xml:space="preserve">3 Pine Way, Sheffield S1 2AD</t>
  </si>
  <si>
    <t xml:space="preserve">Robert Green</t>
  </si>
  <si>
    <t xml:space="preserve">MYD-2025-156</t>
  </si>
  <si>
    <t xml:space="preserve">67 Cedar Lane, Birmingham B1 2WX</t>
  </si>
  <si>
    <t xml:space="preserve">Patricia Hill</t>
  </si>
  <si>
    <t xml:space="preserve">TDS-2025-421</t>
  </si>
  <si>
    <t xml:space="preserve">Damage to carpet and walls</t>
  </si>
  <si>
    <t xml:space="preserve">14 Ash Drive, Nottingham NG1 5TY</t>
  </si>
  <si>
    <t xml:space="preserve">George Wilson</t>
  </si>
  <si>
    <t xml:space="preserve">DPS-2025-203</t>
  </si>
  <si>
    <t xml:space="preserve">9 Willow Court, Edinburgh EH1 3DF</t>
  </si>
  <si>
    <t xml:space="preserve">Helen Brown</t>
  </si>
  <si>
    <t xml:space="preserve">MYD-2025-091</t>
  </si>
  <si>
    <t xml:space="preserve">TOTAL</t>
  </si>
  <si>
    <t xml:space="preserve">Self-check: Total deposits (active) = Total returned + Total deductions + Active deposits remaining</t>
  </si>
  <si>
    <t xml:space="preserve">Landlords must protect deposits within 30 days of receipt and provide prescribed information to tenants. Failure may result in penalties of 1 to 3 times the deposit amount. Always seek legal advice if unsure.</t>
  </si>
</sst>
</file>

<file path=xl/styles.xml><?xml version="1.0" encoding="utf-8"?>
<styleSheet xmlns="http://schemas.openxmlformats.org/spreadsheetml/2006/main">
  <numFmts count="4">
    <numFmt numFmtId="164" formatCode="General"/>
    <numFmt numFmtId="165" formatCode="General"/>
    <numFmt numFmtId="166" formatCode="\£#,##0.00;[RED]&quot;(£&quot;#,##0.00\);\–"/>
    <numFmt numFmtId="167" formatCode="dd/mm/yyyy"/>
  </numFmts>
  <fonts count="16">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2"/>
      <color rgb="FF1F2937"/>
      <name val="Calibri"/>
      <family val="0"/>
      <charset val="1"/>
    </font>
    <font>
      <b val="true"/>
      <sz val="11"/>
      <color rgb="FF1F2937"/>
      <name val="Calibri"/>
      <family val="0"/>
      <charset val="1"/>
    </font>
    <font>
      <sz val="11"/>
      <color rgb="FF1F2937"/>
      <name val="Calibri"/>
      <family val="0"/>
      <charset val="1"/>
    </font>
    <font>
      <sz val="11"/>
      <color rgb="FF6B7280"/>
      <name val="Calibri"/>
      <family val="0"/>
      <charset val="1"/>
    </font>
    <font>
      <b val="true"/>
      <u val="single"/>
      <sz val="11"/>
      <color rgb="FF1E40AF"/>
      <name val="Calibri"/>
      <family val="0"/>
      <charset val="1"/>
    </font>
    <font>
      <i val="true"/>
      <sz val="10"/>
      <color rgb="FF9CA3AF"/>
      <name val="Calibri"/>
      <family val="0"/>
      <charset val="1"/>
    </font>
    <font>
      <b val="true"/>
      <sz val="10"/>
      <color rgb="FFFFFFFF"/>
      <name val="Calibri"/>
      <family val="0"/>
      <charset val="1"/>
    </font>
    <font>
      <b val="true"/>
      <sz val="18"/>
      <color rgb="FFFFFFFF"/>
      <name val="Calibri"/>
      <family val="0"/>
      <charset val="1"/>
    </font>
    <font>
      <b val="true"/>
      <sz val="12"/>
      <color rgb="FFFFFFFF"/>
      <name val="Calibri"/>
      <family val="0"/>
      <charset val="1"/>
    </font>
    <font>
      <b val="true"/>
      <sz val="11"/>
      <color rgb="FF00B050"/>
      <name val="Calibri"/>
      <family val="0"/>
      <charset val="1"/>
    </font>
    <font>
      <i val="true"/>
      <sz val="11"/>
      <color rgb="FF000000"/>
      <name val="Calibri"/>
      <family val="0"/>
      <charset val="1"/>
    </font>
  </fonts>
  <fills count="6">
    <fill>
      <patternFill patternType="none"/>
    </fill>
    <fill>
      <patternFill patternType="gray125"/>
    </fill>
    <fill>
      <patternFill patternType="solid">
        <fgColor rgb="FFDBEAFE"/>
        <bgColor rgb="FFE5E7EB"/>
      </patternFill>
    </fill>
    <fill>
      <patternFill patternType="solid">
        <fgColor rgb="FF1E40AF"/>
        <bgColor rgb="FF003366"/>
      </patternFill>
    </fill>
    <fill>
      <patternFill patternType="solid">
        <fgColor rgb="FF1F2937"/>
        <bgColor rgb="FF333300"/>
      </patternFill>
    </fill>
    <fill>
      <patternFill patternType="solid">
        <fgColor rgb="FFFFFFFF"/>
        <bgColor rgb="FFFFFFCC"/>
      </patternFill>
    </fill>
  </fills>
  <borders count="4">
    <border diagonalUp="false" diagonalDown="false">
      <left/>
      <right/>
      <top/>
      <bottom/>
      <diagonal/>
    </border>
    <border diagonalUp="false" diagonalDown="false">
      <left style="dashed">
        <color rgb="FF9CA3AF"/>
      </left>
      <right style="dashed">
        <color rgb="FF9CA3AF"/>
      </right>
      <top style="dashed">
        <color rgb="FF9CA3AF"/>
      </top>
      <bottom style="dashed">
        <color rgb="FF9CA3AF"/>
      </bottom>
      <diagonal/>
    </border>
    <border diagonalUp="false" diagonalDown="false">
      <left/>
      <right/>
      <top/>
      <bottom style="thin">
        <color rgb="FFE5E7EB"/>
      </bottom>
      <diagonal/>
    </border>
    <border diagonalUp="false" diagonalDown="false">
      <left/>
      <right/>
      <top style="medium">
        <color rgb="FF1E40AF"/>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0" fillId="2" borderId="0" xfId="0" applyFont="false" applyBorder="true" applyAlignment="true" applyProtection="true">
      <alignment horizontal="general" vertical="center"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center" textRotation="0" wrapText="false" indent="0" shrinkToFit="false"/>
      <protection locked="true" hidden="false"/>
    </xf>
    <xf numFmtId="164" fontId="11" fillId="4" borderId="0" xfId="0" applyFont="true" applyBorder="true" applyAlignment="true" applyProtection="false">
      <alignment horizontal="center" vertical="center" textRotation="0" wrapText="false" indent="0" shrinkToFit="false"/>
      <protection locked="true" hidden="false"/>
    </xf>
    <xf numFmtId="165" fontId="12" fillId="3" borderId="0" xfId="0" applyFont="true" applyBorder="true" applyAlignment="true" applyProtection="false">
      <alignment horizontal="center" vertical="center" textRotation="0" wrapText="false" indent="0" shrinkToFit="false"/>
      <protection locked="true" hidden="false"/>
    </xf>
    <xf numFmtId="166" fontId="12" fillId="3" borderId="0" xfId="0" applyFont="true" applyBorder="true" applyAlignment="true" applyProtection="false">
      <alignment horizontal="center" vertical="center" textRotation="0" wrapText="false" indent="0" shrinkToFit="false"/>
      <protection locked="true" hidden="false"/>
    </xf>
    <xf numFmtId="165" fontId="12" fillId="4" borderId="0" xfId="0" applyFont="true" applyBorder="true" applyAlignment="true" applyProtection="false">
      <alignment horizontal="center" vertical="center" textRotation="0" wrapText="false" indent="0" shrinkToFit="false"/>
      <protection locked="true" hidden="false"/>
    </xf>
    <xf numFmtId="164" fontId="13" fillId="3" borderId="0" xfId="0" applyFont="true" applyBorder="false" applyAlignment="true" applyProtection="false">
      <alignment horizontal="center" vertical="center" textRotation="0" wrapText="tru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false" hidden="false"/>
    </xf>
    <xf numFmtId="166" fontId="0" fillId="2" borderId="0" xfId="0" applyFont="false" applyBorder="false" applyAlignment="true" applyProtection="true">
      <alignment horizontal="general" vertical="center" textRotation="0" wrapText="false" indent="0" shrinkToFit="false"/>
      <protection locked="false" hidden="false"/>
    </xf>
    <xf numFmtId="167" fontId="0" fillId="2" borderId="0" xfId="0" applyFont="false" applyBorder="false" applyAlignment="true" applyProtection="true">
      <alignment horizontal="general" vertical="center" textRotation="0" wrapText="false" indent="0" shrinkToFit="false"/>
      <protection locked="false" hidden="false"/>
    </xf>
    <xf numFmtId="167" fontId="0" fillId="5" borderId="0" xfId="0" applyFont="false" applyBorder="false" applyAlignment="true" applyProtection="false">
      <alignment horizontal="general" vertical="center" textRotation="0" wrapText="false" indent="0" shrinkToFit="false"/>
      <protection locked="true" hidden="false"/>
    </xf>
    <xf numFmtId="164" fontId="0" fillId="5" borderId="0" xfId="0" applyFont="false" applyBorder="false" applyAlignment="true" applyProtection="false">
      <alignment horizontal="center" vertical="center" textRotation="0" wrapText="false" indent="0" shrinkToFit="false"/>
      <protection locked="true" hidden="false"/>
    </xf>
    <xf numFmtId="166" fontId="0" fillId="5" borderId="0" xfId="0" applyFont="false" applyBorder="fals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6" fontId="6" fillId="0" borderId="3"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2" borderId="0" xfId="0" applyFont="true" applyBorder="true" applyAlignment="true" applyProtection="true">
      <alignment horizontal="general" vertical="center"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patternType="solid">
          <fgColor rgb="FF1E40AF"/>
          <bgColor rgb="FF000000"/>
        </patternFill>
      </fill>
    </dxf>
    <dxf>
      <fill>
        <patternFill patternType="solid">
          <fgColor rgb="FFFFFFFF"/>
          <bgColor rgb="FF000000"/>
        </patternFill>
      </fill>
    </dxf>
    <dxf>
      <font>
        <b val="1"/>
        <color rgb="FF00B050"/>
      </font>
    </dxf>
    <dxf>
      <font>
        <b val="1"/>
        <color rgb="FFDC2626"/>
      </font>
    </dxf>
    <dxf>
      <font>
        <b val="1"/>
        <color rgb="FFDC2626"/>
      </font>
    </dxf>
    <dxf>
      <font>
        <color rgb="FF00B050"/>
      </font>
    </dxf>
  </dxf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00B050"/>
      <rgbColor rgb="FF003300"/>
      <rgbColor rgb="FF333300"/>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40AF"/>
    <pageSetUpPr fitToPage="true"/>
  </sheetPr>
  <dimension ref="B1:B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2.43"/>
    <col collapsed="false" customWidth="true" hidden="false" outlineLevel="0" max="2" min="2" style="0" width="82"/>
  </cols>
  <sheetData>
    <row r="1" customFormat="false" ht="15" hidden="false" customHeight="true" outlineLevel="0" collapsed="false"/>
    <row r="2" customFormat="false" ht="31.5" hidden="false" customHeight="true" outlineLevel="0" collapsed="false">
      <c r="B2" s="1" t="s">
        <v>0</v>
      </c>
    </row>
    <row r="3" customFormat="false" ht="24" hidden="false" customHeight="true" outlineLevel="0" collapsed="false">
      <c r="B3" s="2" t="s">
        <v>1</v>
      </c>
    </row>
    <row r="4" customFormat="false" ht="9.75" hidden="false" customHeight="true" outlineLevel="0" collapsed="false"/>
    <row r="5" customFormat="false" ht="18" hidden="false" customHeight="true" outlineLevel="0" collapsed="false">
      <c r="B5" s="3" t="s">
        <v>2</v>
      </c>
    </row>
    <row r="6" customFormat="false" ht="19.5" hidden="false" customHeight="true" outlineLevel="0" collapsed="false">
      <c r="B6" s="4" t="s">
        <v>3</v>
      </c>
    </row>
    <row r="7" customFormat="false" ht="24" hidden="false" customHeight="true" outlineLevel="0" collapsed="false">
      <c r="B7" s="4" t="s">
        <v>4</v>
      </c>
    </row>
    <row r="8" customFormat="false" ht="24" hidden="false" customHeight="true" outlineLevel="0" collapsed="false">
      <c r="B8" s="4" t="s">
        <v>5</v>
      </c>
    </row>
    <row r="9" customFormat="false" ht="27.75" hidden="false" customHeight="true" outlineLevel="0" collapsed="false">
      <c r="B9" s="4" t="s">
        <v>6</v>
      </c>
    </row>
    <row r="10" customFormat="false" ht="24" hidden="false" customHeight="true" outlineLevel="0" collapsed="false">
      <c r="B10" s="4" t="s">
        <v>7</v>
      </c>
    </row>
    <row r="11" customFormat="false" ht="27.75" hidden="false" customHeight="true" outlineLevel="0" collapsed="false">
      <c r="B11" s="4" t="s">
        <v>8</v>
      </c>
    </row>
    <row r="12" customFormat="false" ht="9.75" hidden="false" customHeight="true" outlineLevel="0" collapsed="false"/>
    <row r="13" customFormat="false" ht="18" hidden="false" customHeight="true" outlineLevel="0" collapsed="false">
      <c r="B13" s="3" t="s">
        <v>9</v>
      </c>
    </row>
    <row r="14" customFormat="false" ht="60" hidden="false" customHeight="true" outlineLevel="0" collapsed="false">
      <c r="B14" s="4" t="s">
        <v>10</v>
      </c>
    </row>
    <row r="15" customFormat="false" ht="9.75" hidden="false" customHeight="true" outlineLevel="0" collapsed="false"/>
    <row r="16" customFormat="false" ht="18" hidden="false" customHeight="true" outlineLevel="0" collapsed="false">
      <c r="B16" s="3" t="s">
        <v>11</v>
      </c>
    </row>
    <row r="17" customFormat="false" ht="36" hidden="false" customHeight="true" outlineLevel="0" collapsed="false">
      <c r="B17" s="4" t="s">
        <v>12</v>
      </c>
    </row>
    <row r="18" customFormat="false" ht="9.75" hidden="false" customHeight="true" outlineLevel="0" collapsed="false"/>
    <row r="19" customFormat="false" ht="18" hidden="false" customHeight="true" outlineLevel="0" collapsed="false">
      <c r="B19" s="3" t="s">
        <v>13</v>
      </c>
    </row>
    <row r="20" customFormat="false" ht="36" hidden="false" customHeight="true" outlineLevel="0" collapsed="false">
      <c r="B20" s="4" t="s">
        <v>14</v>
      </c>
    </row>
    <row r="21" customFormat="false" ht="9.75" hidden="false" customHeight="true" outlineLevel="0" collapsed="false"/>
    <row r="22" customFormat="false" ht="18" hidden="false" customHeight="true" outlineLevel="0" collapsed="false">
      <c r="B22" s="3" t="s">
        <v>15</v>
      </c>
    </row>
    <row r="23" customFormat="false" ht="36" hidden="false" customHeight="true" outlineLevel="0" collapsed="false">
      <c r="B23" s="4" t="s">
        <v>16</v>
      </c>
    </row>
    <row r="24" customFormat="false" ht="9.75" hidden="false" customHeight="true" outlineLevel="0" collapsed="false"/>
    <row r="25" customFormat="false" ht="18" hidden="false" customHeight="true" outlineLevel="0" collapsed="false">
      <c r="B25" s="5" t="s">
        <v>17</v>
      </c>
    </row>
    <row r="26" customFormat="false" ht="18" hidden="false" customHeight="true" outlineLevel="0" collapsed="false">
      <c r="B26" s="6" t="s">
        <v>18</v>
      </c>
    </row>
    <row r="27" customFormat="false" ht="18" hidden="false" customHeight="true" outlineLevel="0" collapsed="false">
      <c r="B27" s="5" t="s">
        <v>19</v>
      </c>
    </row>
    <row r="28" customFormat="false" ht="9.75" hidden="false" customHeight="true" outlineLevel="0" collapsed="false"/>
    <row r="29" customFormat="false" ht="18" hidden="false" customHeight="true" outlineLevel="0" collapsed="false">
      <c r="B29" s="5" t="s">
        <v>20</v>
      </c>
    </row>
    <row r="30" customFormat="false" ht="18" hidden="false" customHeight="true" outlineLevel="0" collapsed="false">
      <c r="B30" s="6" t="s">
        <v>21</v>
      </c>
    </row>
    <row r="31" customFormat="false" ht="18" hidden="false" customHeight="true" outlineLevel="0" collapsed="false">
      <c r="B31" s="5" t="s">
        <v>22</v>
      </c>
    </row>
  </sheetData>
  <hyperlinks>
    <hyperlink ref="B26" r:id="rId1" display="OpenSheets.co.uk"/>
    <hyperlink ref="B30" r:id="rId2" display="aligned.tax"/>
  </hyperlinks>
  <printOptions headings="false" gridLines="false" gridLinesSet="true" horizontalCentered="false" verticalCentered="false"/>
  <pageMargins left="0.75" right="0.75" top="1" bottom="1"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O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71484375" defaultRowHeight="15" zeroHeight="false" outlineLevelRow="0" outlineLevelCol="0"/>
  <cols>
    <col collapsed="false" customWidth="true" hidden="false" outlineLevel="0" max="1" min="1" style="0" width="2.43"/>
    <col collapsed="false" customWidth="true" hidden="false" outlineLevel="0" max="2" min="2" style="0" width="22"/>
    <col collapsed="false" customWidth="true" hidden="false" outlineLevel="0" max="3" min="3" style="0" width="16"/>
    <col collapsed="false" customWidth="true" hidden="false" outlineLevel="0" max="4" min="4" style="0" width="14"/>
    <col collapsed="false" customWidth="true" hidden="false" outlineLevel="0" max="5" min="5" style="0" width="22"/>
    <col collapsed="false" customWidth="true" hidden="false" outlineLevel="0" max="6" min="6" style="0" width="16"/>
    <col collapsed="false" customWidth="true" hidden="false" outlineLevel="0" max="7" min="7" style="0" width="14"/>
    <col collapsed="false" customWidth="true" hidden="false" outlineLevel="0" max="9" min="8" style="0" width="18"/>
    <col collapsed="false" customWidth="true" hidden="false" outlineLevel="0" max="10" min="10" style="0" width="14"/>
    <col collapsed="false" customWidth="true" hidden="false" outlineLevel="0" max="11" min="11" style="0" width="16"/>
    <col collapsed="false" customWidth="true" hidden="false" outlineLevel="0" max="12" min="12" style="0" width="13"/>
    <col collapsed="false" customWidth="true" hidden="false" outlineLevel="0" max="13" min="13" style="0" width="22"/>
    <col collapsed="false" customWidth="true" hidden="false" outlineLevel="0" max="14" min="14" style="0" width="16"/>
    <col collapsed="false" customWidth="true" hidden="false" outlineLevel="0" max="15" min="15" style="0" width="13"/>
  </cols>
  <sheetData>
    <row r="1" customFormat="false" ht="7.5" hidden="false" customHeight="true" outlineLevel="0" collapsed="false"/>
    <row r="2" customFormat="false" ht="31.5" hidden="false" customHeight="true" outlineLevel="0" collapsed="false">
      <c r="B2" s="7" t="s">
        <v>0</v>
      </c>
      <c r="C2" s="7"/>
      <c r="D2" s="7"/>
      <c r="E2" s="7"/>
      <c r="F2" s="7"/>
      <c r="G2" s="7"/>
      <c r="H2" s="7"/>
      <c r="I2" s="7"/>
      <c r="J2" s="7"/>
      <c r="K2" s="7"/>
      <c r="L2" s="8" t="s">
        <v>23</v>
      </c>
      <c r="M2" s="8"/>
      <c r="N2" s="8"/>
    </row>
    <row r="3" customFormat="false" ht="24" hidden="false" customHeight="true" outlineLevel="0" collapsed="false">
      <c r="B3" s="9" t="s">
        <v>24</v>
      </c>
      <c r="C3" s="10"/>
      <c r="D3" s="10"/>
      <c r="E3" s="10"/>
      <c r="L3" s="8"/>
      <c r="M3" s="8"/>
      <c r="N3" s="8"/>
    </row>
    <row r="4" customFormat="false" ht="6" hidden="false" customHeight="true" outlineLevel="0" collapsed="false">
      <c r="B4" s="11"/>
      <c r="C4" s="11"/>
      <c r="D4" s="11"/>
      <c r="E4" s="11"/>
      <c r="F4" s="11"/>
      <c r="G4" s="11"/>
      <c r="H4" s="11"/>
      <c r="I4" s="11"/>
      <c r="J4" s="11"/>
      <c r="K4" s="11"/>
      <c r="L4" s="11"/>
      <c r="M4" s="11"/>
      <c r="N4" s="11"/>
    </row>
    <row r="5" customFormat="false" ht="9.75" hidden="false" customHeight="true" outlineLevel="0" collapsed="false"/>
    <row r="6" customFormat="false" ht="19.5" hidden="false" customHeight="true" outlineLevel="0" collapsed="false">
      <c r="B6" s="12" t="s">
        <v>25</v>
      </c>
      <c r="C6" s="12"/>
      <c r="D6" s="12" t="s">
        <v>26</v>
      </c>
      <c r="E6" s="12"/>
      <c r="F6" s="12"/>
      <c r="G6" s="12" t="s">
        <v>27</v>
      </c>
      <c r="H6" s="12"/>
      <c r="I6" s="12"/>
      <c r="J6" s="13" t="s">
        <v>28</v>
      </c>
      <c r="K6" s="13"/>
      <c r="L6" s="13"/>
      <c r="M6" s="13"/>
      <c r="N6" s="13"/>
      <c r="O6" s="13"/>
    </row>
    <row r="7" customFormat="false" ht="36" hidden="false" customHeight="true" outlineLevel="0" collapsed="false">
      <c r="B7" s="14" t="n">
        <f aca="false">COUNTIF(O9:O20,"Active")</f>
        <v>6</v>
      </c>
      <c r="C7" s="14"/>
      <c r="D7" s="15" t="n">
        <f aca="false">IF(SUM(D9:D20)=0,"",SUMIF(O9:O20,"Active",D9:D20))</f>
        <v>6300</v>
      </c>
      <c r="E7" s="15"/>
      <c r="F7" s="15"/>
      <c r="G7" s="15" t="n">
        <f aca="false">IF(SUM(K9:K20)=0,"",SUM(K9:K20))</f>
        <v>1450</v>
      </c>
      <c r="H7" s="15"/>
      <c r="I7" s="15"/>
      <c r="J7" s="16" t="n">
        <f aca="false">COUNTIF(I9:I20,"LATE*")</f>
        <v>1</v>
      </c>
      <c r="K7" s="16"/>
      <c r="L7" s="16"/>
      <c r="M7" s="16"/>
      <c r="N7" s="16"/>
      <c r="O7" s="16"/>
    </row>
    <row r="8" customFormat="false" ht="45" hidden="false" customHeight="true" outlineLevel="0" collapsed="false">
      <c r="B8" s="17" t="s">
        <v>29</v>
      </c>
      <c r="C8" s="17" t="s">
        <v>30</v>
      </c>
      <c r="D8" s="17" t="s">
        <v>31</v>
      </c>
      <c r="E8" s="17" t="s">
        <v>32</v>
      </c>
      <c r="F8" s="17" t="s">
        <v>33</v>
      </c>
      <c r="G8" s="17" t="s">
        <v>34</v>
      </c>
      <c r="H8" s="17" t="s">
        <v>35</v>
      </c>
      <c r="I8" s="17" t="s">
        <v>36</v>
      </c>
      <c r="J8" s="17" t="s">
        <v>37</v>
      </c>
      <c r="K8" s="17" t="s">
        <v>38</v>
      </c>
      <c r="L8" s="17" t="s">
        <v>39</v>
      </c>
      <c r="M8" s="17" t="s">
        <v>40</v>
      </c>
      <c r="N8" s="17" t="s">
        <v>41</v>
      </c>
      <c r="O8" s="17" t="s">
        <v>42</v>
      </c>
    </row>
    <row r="9" customFormat="false" ht="21.75" hidden="false" customHeight="true" outlineLevel="0" collapsed="false">
      <c r="B9" s="18" t="s">
        <v>43</v>
      </c>
      <c r="C9" s="18" t="s">
        <v>44</v>
      </c>
      <c r="D9" s="19" t="n">
        <v>1450</v>
      </c>
      <c r="E9" s="18" t="s">
        <v>45</v>
      </c>
      <c r="F9" s="18" t="s">
        <v>46</v>
      </c>
      <c r="G9" s="20" t="n">
        <v>45672</v>
      </c>
      <c r="H9" s="21" t="n">
        <f aca="false">IF($J9="","",J9+30)</f>
        <v>45703</v>
      </c>
      <c r="I9" s="22" t="str">
        <f aca="false">IF(OR($G9="",$H9=""),"",IF($G9&lt;=$H9,"Yes","LATE - penalty risk"))</f>
        <v>Yes</v>
      </c>
      <c r="J9" s="20" t="n">
        <v>45673</v>
      </c>
      <c r="K9" s="19"/>
      <c r="L9" s="19"/>
      <c r="M9" s="18"/>
      <c r="N9" s="23" t="str">
        <f aca="false">IF(OR($D9="",$L9=""),"",D9-L9)</f>
        <v/>
      </c>
      <c r="O9" s="18" t="s">
        <v>47</v>
      </c>
    </row>
    <row r="10" customFormat="false" ht="21.75" hidden="false" customHeight="true" outlineLevel="0" collapsed="false">
      <c r="B10" s="18" t="s">
        <v>48</v>
      </c>
      <c r="C10" s="18" t="s">
        <v>49</v>
      </c>
      <c r="D10" s="19" t="n">
        <v>950</v>
      </c>
      <c r="E10" s="18" t="s">
        <v>50</v>
      </c>
      <c r="F10" s="18" t="s">
        <v>51</v>
      </c>
      <c r="G10" s="20" t="n">
        <v>45726</v>
      </c>
      <c r="H10" s="21" t="n">
        <f aca="false">IF($J10="","",J10+30)</f>
        <v>45747</v>
      </c>
      <c r="I10" s="22" t="str">
        <f aca="false">IF(OR($G10="",$H10=""),"",IF($G10&lt;=$H10,"Yes","LATE - penalty risk"))</f>
        <v>Yes</v>
      </c>
      <c r="J10" s="20" t="n">
        <v>45717</v>
      </c>
      <c r="K10" s="19"/>
      <c r="L10" s="19"/>
      <c r="M10" s="18"/>
      <c r="N10" s="23" t="str">
        <f aca="false">IF(OR($D10="",$L10=""),"",D10-L10)</f>
        <v/>
      </c>
      <c r="O10" s="18" t="s">
        <v>47</v>
      </c>
    </row>
    <row r="11" customFormat="false" ht="21.75" hidden="false" customHeight="true" outlineLevel="0" collapsed="false">
      <c r="B11" s="18" t="s">
        <v>52</v>
      </c>
      <c r="C11" s="18" t="s">
        <v>53</v>
      </c>
      <c r="D11" s="19" t="n">
        <v>800</v>
      </c>
      <c r="E11" s="18" t="s">
        <v>54</v>
      </c>
      <c r="F11" s="18" t="s">
        <v>55</v>
      </c>
      <c r="G11" s="20" t="n">
        <v>45488</v>
      </c>
      <c r="H11" s="21" t="n">
        <f aca="false">IF($J11="","",J11+30)</f>
        <v>45474</v>
      </c>
      <c r="I11" s="22" t="str">
        <f aca="false">IF(OR($G11="",$H11=""),"",IF($G11&lt;=$H11,"Yes","LATE - penalty risk"))</f>
        <v>LATE - penalty risk</v>
      </c>
      <c r="J11" s="20" t="n">
        <v>45444</v>
      </c>
      <c r="K11" s="19" t="n">
        <v>800</v>
      </c>
      <c r="L11" s="19"/>
      <c r="M11" s="18"/>
      <c r="N11" s="23" t="str">
        <f aca="false">IF(OR($D11="",$L11=""),"",D11-L11)</f>
        <v/>
      </c>
      <c r="O11" s="18" t="s">
        <v>56</v>
      </c>
    </row>
    <row r="12" customFormat="false" ht="21.75" hidden="false" customHeight="true" outlineLevel="0" collapsed="false">
      <c r="B12" s="18" t="s">
        <v>57</v>
      </c>
      <c r="C12" s="18" t="s">
        <v>58</v>
      </c>
      <c r="D12" s="19" t="n">
        <v>1100</v>
      </c>
      <c r="E12" s="18" t="s">
        <v>45</v>
      </c>
      <c r="F12" s="18" t="s">
        <v>59</v>
      </c>
      <c r="G12" s="20" t="n">
        <v>45555</v>
      </c>
      <c r="H12" s="21" t="n">
        <f aca="false">IF($J12="","",J12+30)</f>
        <v>45566</v>
      </c>
      <c r="I12" s="22" t="str">
        <f aca="false">IF(OR($G12="",$H12=""),"",IF($G12&lt;=$H12,"Yes","LATE - penalty risk"))</f>
        <v>Yes</v>
      </c>
      <c r="J12" s="20" t="n">
        <v>45536</v>
      </c>
      <c r="K12" s="19"/>
      <c r="L12" s="19"/>
      <c r="M12" s="18"/>
      <c r="N12" s="23" t="str">
        <f aca="false">IF(OR($D12="",$L12=""),"",D12-L12)</f>
        <v/>
      </c>
      <c r="O12" s="18" t="s">
        <v>47</v>
      </c>
    </row>
    <row r="13" customFormat="false" ht="21.75" hidden="false" customHeight="true" outlineLevel="0" collapsed="false">
      <c r="B13" s="18" t="s">
        <v>60</v>
      </c>
      <c r="C13" s="18" t="s">
        <v>61</v>
      </c>
      <c r="D13" s="19" t="n">
        <v>725</v>
      </c>
      <c r="E13" s="18" t="s">
        <v>50</v>
      </c>
      <c r="F13" s="18" t="s">
        <v>62</v>
      </c>
      <c r="G13" s="20" t="n">
        <v>45675</v>
      </c>
      <c r="H13" s="21" t="n">
        <f aca="false">IF($J13="","",J13+30)</f>
        <v>45688</v>
      </c>
      <c r="I13" s="22" t="str">
        <f aca="false">IF(OR($G13="",$H13=""),"",IF($G13&lt;=$H13,"Yes","LATE - penalty risk"))</f>
        <v>Yes</v>
      </c>
      <c r="J13" s="20" t="n">
        <v>45658</v>
      </c>
      <c r="K13" s="19"/>
      <c r="L13" s="19"/>
      <c r="M13" s="18"/>
      <c r="N13" s="23" t="str">
        <f aca="false">IF(OR($D13="",$L13=""),"",D13-L13)</f>
        <v/>
      </c>
      <c r="O13" s="18" t="s">
        <v>47</v>
      </c>
    </row>
    <row r="14" customFormat="false" ht="21.75" hidden="false" customHeight="true" outlineLevel="0" collapsed="false">
      <c r="B14" s="18" t="s">
        <v>63</v>
      </c>
      <c r="C14" s="18" t="s">
        <v>64</v>
      </c>
      <c r="D14" s="19" t="n">
        <v>850</v>
      </c>
      <c r="E14" s="18" t="s">
        <v>54</v>
      </c>
      <c r="F14" s="18" t="s">
        <v>65</v>
      </c>
      <c r="G14" s="20" t="n">
        <v>45721</v>
      </c>
      <c r="H14" s="21" t="n">
        <f aca="false">IF($J14="","",J14+30)</f>
        <v>45747</v>
      </c>
      <c r="I14" s="22" t="str">
        <f aca="false">IF(OR($G14="",$H14=""),"",IF($G14&lt;=$H14,"Yes","LATE - penalty risk"))</f>
        <v>Yes</v>
      </c>
      <c r="J14" s="20" t="n">
        <v>45717</v>
      </c>
      <c r="K14" s="19" t="n">
        <v>650</v>
      </c>
      <c r="L14" s="19" t="n">
        <v>200</v>
      </c>
      <c r="M14" s="18" t="s">
        <v>66</v>
      </c>
      <c r="N14" s="23" t="n">
        <f aca="false">IF(OR($D14="",$L14=""),"",D14-L14)</f>
        <v>650</v>
      </c>
      <c r="O14" s="18" t="s">
        <v>56</v>
      </c>
    </row>
    <row r="15" customFormat="false" ht="21.75" hidden="false" customHeight="true" outlineLevel="0" collapsed="false">
      <c r="B15" s="18" t="s">
        <v>67</v>
      </c>
      <c r="C15" s="18" t="s">
        <v>68</v>
      </c>
      <c r="D15" s="19" t="n">
        <v>875</v>
      </c>
      <c r="E15" s="18" t="s">
        <v>45</v>
      </c>
      <c r="F15" s="18" t="s">
        <v>69</v>
      </c>
      <c r="G15" s="20" t="n">
        <v>45767</v>
      </c>
      <c r="H15" s="21" t="n">
        <f aca="false">IF($J15="","",J15+30)</f>
        <v>45778</v>
      </c>
      <c r="I15" s="22" t="str">
        <f aca="false">IF(OR($G15="",$H15=""),"",IF($G15&lt;=$H15,"Yes","LATE - penalty risk"))</f>
        <v>Yes</v>
      </c>
      <c r="J15" s="20" t="n">
        <v>45748</v>
      </c>
      <c r="K15" s="19"/>
      <c r="L15" s="19"/>
      <c r="M15" s="18"/>
      <c r="N15" s="23" t="str">
        <f aca="false">IF(OR($D15="",$L15=""),"",D15-L15)</f>
        <v/>
      </c>
      <c r="O15" s="18" t="s">
        <v>47</v>
      </c>
    </row>
    <row r="16" customFormat="false" ht="21.75" hidden="false" customHeight="true" outlineLevel="0" collapsed="false">
      <c r="B16" s="18" t="s">
        <v>70</v>
      </c>
      <c r="C16" s="18" t="s">
        <v>71</v>
      </c>
      <c r="D16" s="19" t="n">
        <v>1200</v>
      </c>
      <c r="E16" s="18" t="s">
        <v>50</v>
      </c>
      <c r="F16" s="18" t="s">
        <v>72</v>
      </c>
      <c r="G16" s="20" t="n">
        <v>45716</v>
      </c>
      <c r="H16" s="21" t="n">
        <f aca="false">IF($J16="","",J16+30)</f>
        <v>45719</v>
      </c>
      <c r="I16" s="22" t="str">
        <f aca="false">IF(OR($G16="",$H16=""),"",IF($G16&lt;=$H16,"Yes","LATE - penalty risk"))</f>
        <v>Yes</v>
      </c>
      <c r="J16" s="20" t="n">
        <v>45689</v>
      </c>
      <c r="K16" s="19"/>
      <c r="L16" s="19"/>
      <c r="M16" s="18"/>
      <c r="N16" s="23" t="str">
        <f aca="false">IF(OR($D16="",$L16=""),"",D16-L16)</f>
        <v/>
      </c>
      <c r="O16" s="18" t="s">
        <v>47</v>
      </c>
    </row>
    <row r="17" customFormat="false" ht="21.75" hidden="false" customHeight="true" outlineLevel="0" collapsed="false">
      <c r="B17" s="18"/>
      <c r="C17" s="18"/>
      <c r="D17" s="19"/>
      <c r="E17" s="18"/>
      <c r="F17" s="18"/>
      <c r="G17" s="20"/>
      <c r="H17" s="21" t="str">
        <f aca="false">IF($J17="","",J17+30)</f>
        <v/>
      </c>
      <c r="I17" s="22" t="str">
        <f aca="false">IF(OR($G17="",$H17=""),"",IF($G17&lt;=$H17,"Yes","LATE - penalty risk"))</f>
        <v/>
      </c>
      <c r="J17" s="20"/>
      <c r="K17" s="19"/>
      <c r="L17" s="19"/>
      <c r="M17" s="18"/>
      <c r="N17" s="23" t="str">
        <f aca="false">IF(OR($D17="",$L17=""),"",D17-L17)</f>
        <v/>
      </c>
      <c r="O17" s="18"/>
    </row>
    <row r="18" customFormat="false" ht="21.75" hidden="false" customHeight="true" outlineLevel="0" collapsed="false">
      <c r="B18" s="18"/>
      <c r="C18" s="18"/>
      <c r="D18" s="19"/>
      <c r="E18" s="18"/>
      <c r="F18" s="18"/>
      <c r="G18" s="20"/>
      <c r="H18" s="21" t="str">
        <f aca="false">IF($J18="","",J18+30)</f>
        <v/>
      </c>
      <c r="I18" s="22" t="str">
        <f aca="false">IF(OR($G18="",$H18=""),"",IF($G18&lt;=$H18,"Yes","LATE - penalty risk"))</f>
        <v/>
      </c>
      <c r="J18" s="20"/>
      <c r="K18" s="19"/>
      <c r="L18" s="19"/>
      <c r="M18" s="18"/>
      <c r="N18" s="23" t="str">
        <f aca="false">IF(OR($D18="",$L18=""),"",D18-L18)</f>
        <v/>
      </c>
      <c r="O18" s="18"/>
    </row>
    <row r="19" customFormat="false" ht="21.75" hidden="false" customHeight="true" outlineLevel="0" collapsed="false">
      <c r="B19" s="18"/>
      <c r="C19" s="18"/>
      <c r="D19" s="19"/>
      <c r="E19" s="18"/>
      <c r="F19" s="18"/>
      <c r="G19" s="20"/>
      <c r="H19" s="21" t="str">
        <f aca="false">IF($J19="","",J19+30)</f>
        <v/>
      </c>
      <c r="I19" s="22" t="str">
        <f aca="false">IF(OR($G19="",$H19=""),"",IF($G19&lt;=$H19,"Yes","LATE - penalty risk"))</f>
        <v/>
      </c>
      <c r="J19" s="20"/>
      <c r="K19" s="19"/>
      <c r="L19" s="19"/>
      <c r="M19" s="18"/>
      <c r="N19" s="23" t="str">
        <f aca="false">IF(OR($D19="",$L19=""),"",D19-L19)</f>
        <v/>
      </c>
      <c r="O19" s="18"/>
    </row>
    <row r="20" customFormat="false" ht="21.75" hidden="false" customHeight="true" outlineLevel="0" collapsed="false">
      <c r="B20" s="18"/>
      <c r="C20" s="18"/>
      <c r="D20" s="19"/>
      <c r="E20" s="18"/>
      <c r="F20" s="18"/>
      <c r="G20" s="20"/>
      <c r="H20" s="21" t="str">
        <f aca="false">IF($J20="","",J20+30)</f>
        <v/>
      </c>
      <c r="I20" s="22" t="str">
        <f aca="false">IF(OR($G20="",$H20=""),"",IF($G20&lt;=$H20,"Yes","LATE - penalty risk"))</f>
        <v/>
      </c>
      <c r="J20" s="20"/>
      <c r="K20" s="19"/>
      <c r="L20" s="19"/>
      <c r="M20" s="18"/>
      <c r="N20" s="23" t="str">
        <f aca="false">IF(OR($D20="",$L20=""),"",D20-L20)</f>
        <v/>
      </c>
      <c r="O20" s="18"/>
    </row>
    <row r="21" customFormat="false" ht="7.5" hidden="false" customHeight="true" outlineLevel="0" collapsed="false"/>
    <row r="22" customFormat="false" ht="21.75" hidden="false" customHeight="true" outlineLevel="0" collapsed="false">
      <c r="B22" s="24" t="s">
        <v>73</v>
      </c>
      <c r="C22" s="25"/>
      <c r="D22" s="26" t="n">
        <f aca="false">IF(SUM(D9:D20)=0,"",SUM(D9:D20))</f>
        <v>7950</v>
      </c>
      <c r="E22" s="25"/>
      <c r="F22" s="25"/>
      <c r="G22" s="25"/>
      <c r="H22" s="25"/>
      <c r="I22" s="25"/>
      <c r="J22" s="25"/>
      <c r="K22" s="26" t="n">
        <f aca="false">IF(SUM(K9:K20)=0,"",SUM(K9:K20))</f>
        <v>1450</v>
      </c>
      <c r="L22" s="26" t="n">
        <f aca="false">IF(SUM(L9:L20)=0,"",SUM(L9:L20))</f>
        <v>200</v>
      </c>
      <c r="M22" s="25"/>
      <c r="N22" s="25"/>
      <c r="O22" s="25"/>
    </row>
    <row r="23" customFormat="false" ht="7.5" hidden="false" customHeight="true" outlineLevel="0" collapsed="false"/>
    <row r="24" customFormat="false" ht="21.75" hidden="false" customHeight="true" outlineLevel="0" collapsed="false">
      <c r="B24" s="27" t="s">
        <v>74</v>
      </c>
      <c r="C24" s="28" t="str">
        <f aca="false">IF(SUM(D9:D20)=0,"",IF(ROUND(D22-K22-L22,2)&gt;=0,"OK - figures reconcile","CHECK - deductions and returns exceed deposit total"))</f>
        <v>OK - figures reconcile</v>
      </c>
    </row>
    <row r="25" customFormat="false" ht="7.5" hidden="false" customHeight="true" outlineLevel="0" collapsed="false"/>
    <row r="26" customFormat="false" ht="43.5" hidden="false" customHeight="true" outlineLevel="0" collapsed="false">
      <c r="B26" s="29" t="s">
        <v>75</v>
      </c>
      <c r="C26" s="29"/>
      <c r="D26" s="29"/>
      <c r="E26" s="29"/>
      <c r="F26" s="29"/>
      <c r="G26" s="29"/>
      <c r="H26" s="29"/>
      <c r="I26" s="29"/>
      <c r="J26" s="29"/>
      <c r="K26" s="29"/>
      <c r="L26" s="29"/>
      <c r="M26" s="29"/>
      <c r="N26" s="29"/>
      <c r="O26" s="29"/>
    </row>
  </sheetData>
  <sheetProtection sheet="true" password="ce4b"/>
  <autoFilter ref="B8:O8"/>
  <mergeCells count="12">
    <mergeCell ref="B2:K2"/>
    <mergeCell ref="L2:N3"/>
    <mergeCell ref="C3:E3"/>
    <mergeCell ref="B6:C6"/>
    <mergeCell ref="D6:F6"/>
    <mergeCell ref="G6:I6"/>
    <mergeCell ref="J6:O6"/>
    <mergeCell ref="B7:C7"/>
    <mergeCell ref="D7:F7"/>
    <mergeCell ref="G7:I7"/>
    <mergeCell ref="J7:O7"/>
    <mergeCell ref="B26:O26"/>
  </mergeCells>
  <conditionalFormatting sqref="C24">
    <cfRule type="expression" priority="2" aboveAverage="0" equalAverage="0" bottom="0" percent="0" rank="0" text="" dxfId="2">
      <formula>LEFT($C24,2)="OK"</formula>
    </cfRule>
    <cfRule type="expression" priority="3" aboveAverage="0" equalAverage="0" bottom="0" percent="0" rank="0" text="" dxfId="3">
      <formula>LEFT($C24,5)="CHECK"</formula>
    </cfRule>
  </conditionalFormatting>
  <conditionalFormatting sqref="I9:I20">
    <cfRule type="expression" priority="4" aboveAverage="0" equalAverage="0" bottom="0" percent="0" rank="0" text="" dxfId="4">
      <formula>LEFT($I9,4)="LATE"</formula>
    </cfRule>
    <cfRule type="expression" priority="5" aboveAverage="0" equalAverage="0" bottom="0" percent="0" rank="0" text="" dxfId="5">
      <formula>$I9="Yes"</formula>
    </cfRule>
  </conditionalFormatting>
  <dataValidations count="2">
    <dataValidation allowBlank="true" errorStyle="stop" operator="between" showDropDown="false" showErrorMessage="false" showInputMessage="false" sqref="E9:E20" type="list">
      <formula1>"Deposit Protection Service (DPS),MyDeposits,Tenancy Deposit Scheme (TDS)"</formula1>
      <formula2>0</formula2>
    </dataValidation>
    <dataValidation allowBlank="true" errorStyle="stop" operator="between" showDropDown="false" showErrorMessage="false" showInputMessage="false" sqref="O9:O20" type="list">
      <formula1>"Active,Deposit returned,In dispute"</formula1>
      <formula2>0</formula2>
    </dataValidation>
  </dataValidations>
  <printOptions headings="false" gridLines="false" gridLinesSet="true" horizontalCentered="fals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2026-06-19T19:28:58Z</dcterms:created>
  <dc:creator>openpyxl</dc:creator>
  <dc:description/>
  <dc:language>en-US</dc:language>
  <cp:lastModifiedBy>Anthony K</cp:lastModifiedBy>
  <dcterms:modified xsi:type="dcterms:W3CDTF">2026-06-20T12:14:20Z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