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ebextensions/taskpanes.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11/relationships/webextensiontaskpanes" Target="xl/webextensions/taskpanes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Sheet" sheetId="2" state="visible" r:id="rId4"/>
    <sheet name="SA Calculator" sheetId="3" state="visible" r:id="rId5"/>
  </sheets>
  <definedNames>
    <definedName function="false" hidden="false" localSheetId="2" name="_xlnm.Print_Area" vbProcedure="false">'SA Calculator'!$A$1:$E$49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<sst xmlns="http://schemas.openxmlformats.org/spreadsheetml/2006/main" count="51" uniqueCount="50">
  <si>
    <t xml:space="preserve">Self Assessment Calculator</t>
  </si>
  <si>
    <t xml:space="preserve">Free UK small business template  |  OpenSheets.co.uk</t>
  </si>
  <si>
    <t xml:space="preserve">HOW TO USE THIS TEMPLATE</t>
  </si>
  <si>
    <t xml:space="preserve">1. Enter your income sources in the Income section</t>
  </si>
  <si>
    <t xml:space="preserve">2. Add any pension contributions or Gift Aid donations as reliefs</t>
  </si>
  <si>
    <t xml:space="preserve">3. The calculator computes income tax, NI and your balance due</t>
  </si>
  <si>
    <t xml:space="preserve">4. Check the balance due figure for your 31 January payment</t>
  </si>
  <si>
    <t xml:space="preserve">5. Blue cells are input fields - all other cells are protected</t>
  </si>
  <si>
    <t xml:space="preserve">Visit OpenSheets.co.uk for more free templates</t>
  </si>
  <si>
    <t xml:space="preserve">MTD-ready tools at aligned.tax</t>
  </si>
  <si>
    <t xml:space="preserve">Tax year:</t>
  </si>
  <si>
    <t xml:space="preserve">2024/25</t>
  </si>
  <si>
    <t xml:space="preserve">[Logo]</t>
  </si>
  <si>
    <t xml:space="preserve">For guidance only. Consult HMRC or a qualified accountant for your personal tax position.</t>
  </si>
  <si>
    <t xml:space="preserve">TOTAL INCOME</t>
  </si>
  <si>
    <t xml:space="preserve">TOTAL TAX</t>
  </si>
  <si>
    <t xml:space="preserve">NI</t>
  </si>
  <si>
    <t xml:space="preserve">BALANCE DUE</t>
  </si>
  <si>
    <t xml:space="preserve">INCOME</t>
  </si>
  <si>
    <t xml:space="preserve">Employment income (from P60)</t>
  </si>
  <si>
    <t xml:space="preserve">Less: PAYE tax deducted (from P60)</t>
  </si>
  <si>
    <t xml:space="preserve">Self-employment profit</t>
  </si>
  <si>
    <t xml:space="preserve">Property income (net profit)</t>
  </si>
  <si>
    <t xml:space="preserve">UK savings interest</t>
  </si>
  <si>
    <t xml:space="preserve">Dividend income</t>
  </si>
  <si>
    <t xml:space="preserve">Other income</t>
  </si>
  <si>
    <t xml:space="preserve">Total Income</t>
  </si>
  <si>
    <t xml:space="preserve">RELIEFS</t>
  </si>
  <si>
    <t xml:space="preserve">Personal pension contributions</t>
  </si>
  <si>
    <t xml:space="preserve">Gift Aid donations (enter gross amount)</t>
  </si>
  <si>
    <t xml:space="preserve">Total reliefs</t>
  </si>
  <si>
    <t xml:space="preserve">Adjusted total income</t>
  </si>
  <si>
    <t xml:space="preserve">Personal allowance</t>
  </si>
  <si>
    <t xml:space="preserve">Taxable income</t>
  </si>
  <si>
    <t xml:space="preserve">INCOME TAX</t>
  </si>
  <si>
    <t xml:space="preserve">Basic rate 20% (first £37,700)</t>
  </si>
  <si>
    <t xml:space="preserve">Higher rate 40% (£37,701 to £125,140)</t>
  </si>
  <si>
    <t xml:space="preserve">Additional rate 45% (above £125,140)</t>
  </si>
  <si>
    <t xml:space="preserve">Total income tax</t>
  </si>
  <si>
    <t xml:space="preserve">NATIONAL INSURANCE</t>
  </si>
  <si>
    <t xml:space="preserve">Class 2 NI (£3.45/week x 52 if self-employed)</t>
  </si>
  <si>
    <t xml:space="preserve">Class 4 NI: 6% on profits £12,570 to £50,270</t>
  </si>
  <si>
    <t xml:space="preserve">Class 4 NI: 2% on profits above £50,270</t>
  </si>
  <si>
    <t xml:space="preserve">Total NI</t>
  </si>
  <si>
    <t xml:space="preserve">TOTAL TAX AND NI</t>
  </si>
  <si>
    <t xml:space="preserve">Less: tax deducted via PAYE</t>
  </si>
  <si>
    <t xml:space="preserve">Less: payments on account already made</t>
  </si>
  <si>
    <t xml:space="preserve">BALANCE DUE on 31 January</t>
  </si>
  <si>
    <t xml:space="preserve">Payments on account for next year (50% of self-assessment tax)</t>
  </si>
  <si>
    <t xml:space="preserve">This calculator provides estimates only. Your actual tax liability may differ. Please verify with HMRC or a qualified accountant.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</si>
</sst>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£#,##0.00;[RED]&quot;(£&quot;#,##0.00\);\–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FFFFFF"/>
      <name val="Calibri"/>
      <family val="0"/>
      <charset val="1"/>
    </font>
    <font>
      <sz val="12"/>
      <color rgb="FFFFFFFF"/>
      <name val="Calibri"/>
      <family val="0"/>
      <charset val="1"/>
    </font>
    <font>
      <b val="true"/>
      <sz val="13"/>
      <color rgb="FF1F2937"/>
      <name val="Calibri"/>
      <family val="0"/>
      <charset val="1"/>
    </font>
    <font>
      <sz val="11"/>
      <color rgb="FF374151"/>
      <name val="Calibri"/>
      <family val="0"/>
      <charset val="1"/>
    </font>
    <font>
      <u val="single"/>
      <sz val="11"/>
      <color rgb="FF1E40AF"/>
      <name val="Calibri"/>
      <family val="0"/>
      <charset val="1"/>
    </font>
    <font>
      <b val="true"/>
      <sz val="24"/>
      <color rgb="FF1F2937"/>
      <name val="Calibri"/>
      <family val="0"/>
      <charset val="1"/>
    </font>
    <font>
      <sz val="11"/>
      <color rgb="FF1F2937"/>
      <name val="Calibri"/>
      <family val="0"/>
      <charset val="1"/>
    </font>
    <font>
      <sz val="10"/>
      <color rgb="FF6B7280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14"/>
      <color rgb="FFFFFFFF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11"/>
      <color rgb="FF374151"/>
      <name val="Calibri"/>
      <family val="0"/>
      <charset val="1"/>
    </font>
    <font>
      <b val="true"/>
      <sz val="11"/>
      <color rgb="FF1F2937"/>
      <name val="Calibri"/>
      <family val="0"/>
      <charset val="1"/>
    </font>
    <font>
      <i val="true"/>
      <sz val="9"/>
      <color rgb="FF6B7280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E40AF"/>
        <bgColor rgb="FF003366"/>
      </patternFill>
    </fill>
    <fill>
      <patternFill patternType="solid">
        <fgColor rgb="FFDBEAFE"/>
        <bgColor rgb="FFCCFFFF"/>
      </patternFill>
    </fill>
    <fill>
      <patternFill patternType="solid">
        <fgColor rgb="FF1F2937"/>
        <bgColor rgb="FF374151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dashed">
        <color rgb="FF9CA3AF"/>
      </left>
      <right/>
      <top style="dashed">
        <color rgb="FF9CA3AF"/>
      </top>
      <bottom/>
      <diagonal/>
    </border>
    <border diagonalUp="false" diagonalDown="false">
      <left/>
      <right/>
      <top style="thin">
        <color rgb="FF1E40AF"/>
      </top>
      <bottom style="thin">
        <color rgb="FF1E40AF"/>
      </bottom>
      <diagonal/>
    </border>
    <border diagonalUp="false" diagonalDown="false">
      <left/>
      <right/>
      <top style="medium">
        <color rgb="FF1E40AF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3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4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0" fillId="3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7" fillId="5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7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5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A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CA3AF"/>
      <rgbColor rgb="FF003366"/>
      <rgbColor rgb="FF339966"/>
      <rgbColor rgb="FF003300"/>
      <rgbColor rgb="FF374151"/>
      <rgbColor rgb="FF993300"/>
      <rgbColor rgb="FF993366"/>
      <rgbColor rgb="FF1E40AF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opensheets.co.uk/" TargetMode="External"/><Relationship Id="rId2" Type="http://schemas.openxmlformats.org/officeDocument/2006/relationships/hyperlink" Target="https://aligned.tax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60"/>
  </cols>
  <sheetData>
    <row r="1" customFormat="false" ht="49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27.7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</row>
    <row r="3" customFormat="false" ht="21.75" hidden="false" customHeight="tru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</row>
    <row r="4" customFormat="false" ht="18" hidden="false" customHeight="true" outlineLevel="0" collapsed="false">
      <c r="A4" s="3"/>
      <c r="B4" s="3"/>
      <c r="C4" s="3"/>
      <c r="D4" s="3"/>
      <c r="E4" s="3"/>
      <c r="F4" s="3"/>
      <c r="G4" s="3"/>
      <c r="H4" s="3"/>
      <c r="I4" s="3"/>
    </row>
    <row r="5" customFormat="false" ht="18" hidden="false" customHeight="true" outlineLevel="0" collapsed="false">
      <c r="A5" s="3"/>
      <c r="B5" s="3"/>
      <c r="C5" s="3"/>
      <c r="D5" s="3"/>
      <c r="E5" s="3"/>
      <c r="F5" s="3"/>
      <c r="G5" s="3"/>
      <c r="H5" s="3"/>
      <c r="I5" s="3"/>
    </row>
    <row r="6" customFormat="false" ht="18" hidden="false" customHeight="true" outlineLevel="0" collapsed="false">
      <c r="A6" s="3"/>
      <c r="B6" s="3"/>
      <c r="C6" s="3"/>
      <c r="D6" s="3"/>
      <c r="E6" s="3"/>
      <c r="F6" s="3"/>
      <c r="G6" s="3"/>
      <c r="H6" s="3"/>
      <c r="I6" s="3"/>
    </row>
    <row r="7" customFormat="false" ht="13.5" hidden="false" customHeight="true" outlineLevel="0" collapsed="false"/>
    <row r="8" customFormat="false" ht="25.5" hidden="false" customHeight="true" outlineLevel="0" collapsed="false">
      <c r="A8" s="4" t="s">
        <v>2</v>
      </c>
    </row>
    <row r="9" customFormat="false" ht="19.5" hidden="false" customHeight="true" outlineLevel="0" collapsed="false">
      <c r="A9" s="5" t="s">
        <v>3</v>
      </c>
    </row>
    <row r="10" customFormat="false" ht="19.5" hidden="false" customHeight="true" outlineLevel="0" collapsed="false">
      <c r="A10" s="5" t="s">
        <v>4</v>
      </c>
    </row>
    <row r="11" customFormat="false" ht="19.5" hidden="false" customHeight="true" outlineLevel="0" collapsed="false">
      <c r="A11" s="5" t="s">
        <v>5</v>
      </c>
    </row>
    <row r="12" customFormat="false" ht="19.5" hidden="false" customHeight="true" outlineLevel="0" collapsed="false">
      <c r="A12" s="5" t="s">
        <v>6</v>
      </c>
    </row>
    <row r="13" customFormat="false" ht="19.5" hidden="false" customHeight="true" outlineLevel="0" collapsed="false">
      <c r="A13" s="5" t="s">
        <v>7</v>
      </c>
    </row>
    <row r="15" customFormat="false" ht="19.5" hidden="false" customHeight="true" outlineLevel="0" collapsed="false">
      <c r="A15" s="6" t="s">
        <v>8</v>
      </c>
    </row>
    <row r="16" customFormat="false" ht="19.5" hidden="false" customHeight="true" outlineLevel="0" collapsed="false">
      <c r="A16" s="6" t="s">
        <v>9</v>
      </c>
    </row>
  </sheetData>
  <sheetProtection sheet="true"/>
  <mergeCells count="2">
    <mergeCell ref="A1:I2"/>
    <mergeCell ref="A3:I3"/>
  </mergeCells>
  <hyperlinks>
    <hyperlink ref="A15" r:id="rId1" display="Visit OpenSheets.co.uk for more free templates"/>
    <hyperlink ref="A16" r:id="rId2" display="MTD-ready tools at aligned.tax"/>
  </hyperlinks>
  <printOptions headings="false" gridLines="false" gridLinesSet="true" horizontalCentered="false" verticalCentered="false"/>
  <pageMargins left="0.25" right="0.25" top="0.45" bottom="0.7" header="0.511811023622047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&amp;C&amp;9OpenSheets.co.uk  ·  free templates for UK small businesses  ·  MTD-ready tools at aligned.tax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sheetData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E4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7" topLeftCell="B8" activePane="bottomRight" state="frozen"/>
      <selection pane="topLeft" activeCell="A1" activeCellId="0" sqref="A1"/>
      <selection pane="topRight" activeCell="B1" activeCellId="0" sqref="B1"/>
      <selection pane="bottomLeft" activeCell="A8" activeCellId="0" sqref="A8"/>
      <selection pane="bottomRigh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2.43"/>
    <col collapsed="false" customWidth="true" hidden="false" outlineLevel="0" max="2" min="2" style="0" width="42"/>
    <col collapsed="false" customWidth="true" hidden="false" outlineLevel="0" max="3" min="3" style="0" width="20"/>
    <col collapsed="false" customWidth="true" hidden="false" outlineLevel="0" max="5" min="4" style="0" width="16"/>
  </cols>
  <sheetData>
    <row r="1" customFormat="false" ht="36" hidden="false" customHeight="true" outlineLevel="0" collapsed="false">
      <c r="B1" s="7" t="s">
        <v>0</v>
      </c>
      <c r="C1" s="7"/>
    </row>
    <row r="2" customFormat="false" ht="19.5" hidden="false" customHeight="true" outlineLevel="0" collapsed="false">
      <c r="B2" s="8" t="s">
        <v>10</v>
      </c>
      <c r="C2" s="9" t="s">
        <v>11</v>
      </c>
      <c r="D2" s="10" t="s">
        <v>12</v>
      </c>
      <c r="E2" s="10"/>
    </row>
    <row r="3" customFormat="false" ht="15.75" hidden="false" customHeight="true" outlineLevel="0" collapsed="false">
      <c r="B3" s="11" t="s">
        <v>13</v>
      </c>
      <c r="C3" s="11"/>
      <c r="D3" s="10"/>
      <c r="E3" s="10"/>
    </row>
    <row r="4" customFormat="false" ht="7.5" hidden="false" customHeight="true" outlineLevel="0" collapsed="false"/>
    <row r="5" customFormat="false" ht="18" hidden="false" customHeight="true" outlineLevel="0" collapsed="false">
      <c r="B5" s="12" t="s">
        <v>14</v>
      </c>
      <c r="C5" s="12" t="s">
        <v>15</v>
      </c>
      <c r="D5" s="12" t="s">
        <v>16</v>
      </c>
      <c r="E5" s="13" t="s">
        <v>17</v>
      </c>
    </row>
    <row r="6" customFormat="false" ht="27.75" hidden="false" customHeight="true" outlineLevel="0" collapsed="false">
      <c r="B6" s="14" t="n">
        <f aca="false">C18</f>
        <v>44650</v>
      </c>
      <c r="C6" s="14" t="n">
        <f aca="false">C33</f>
        <v>5916</v>
      </c>
      <c r="D6" s="14" t="n">
        <f aca="false">C39</f>
        <v>325.2</v>
      </c>
      <c r="E6" s="15" t="n">
        <f aca="false">C44</f>
        <v>3041.2</v>
      </c>
    </row>
    <row r="7" customFormat="false" ht="7.5" hidden="false" customHeight="true" outlineLevel="0" collapsed="false"/>
    <row r="8" customFormat="false" ht="19.5" hidden="false" customHeight="true" outlineLevel="0" collapsed="false">
      <c r="B8" s="16" t="s">
        <v>18</v>
      </c>
      <c r="C8" s="16"/>
      <c r="D8" s="16"/>
      <c r="E8" s="16"/>
    </row>
    <row r="9" customFormat="false" ht="6" hidden="false" customHeight="true" outlineLevel="0" collapsed="false"/>
    <row r="10" customFormat="false" ht="19.5" hidden="false" customHeight="true" outlineLevel="0" collapsed="false">
      <c r="B10" s="8" t="s">
        <v>19</v>
      </c>
      <c r="C10" s="17" t="n">
        <v>28000</v>
      </c>
    </row>
    <row r="11" customFormat="false" ht="19.5" hidden="false" customHeight="true" outlineLevel="0" collapsed="false">
      <c r="B11" s="8" t="s">
        <v>20</v>
      </c>
      <c r="C11" s="17" t="n">
        <v>3200</v>
      </c>
    </row>
    <row r="12" customFormat="false" ht="19.5" hidden="false" customHeight="true" outlineLevel="0" collapsed="false">
      <c r="B12" s="8" t="s">
        <v>21</v>
      </c>
      <c r="C12" s="17" t="n">
        <v>15000</v>
      </c>
    </row>
    <row r="13" customFormat="false" ht="19.5" hidden="false" customHeight="true" outlineLevel="0" collapsed="false">
      <c r="B13" s="8" t="s">
        <v>22</v>
      </c>
      <c r="C13" s="17" t="n">
        <v>0</v>
      </c>
    </row>
    <row r="14" customFormat="false" ht="19.5" hidden="false" customHeight="true" outlineLevel="0" collapsed="false">
      <c r="B14" s="8" t="s">
        <v>23</v>
      </c>
      <c r="C14" s="17" t="n">
        <v>450</v>
      </c>
    </row>
    <row r="15" customFormat="false" ht="19.5" hidden="false" customHeight="true" outlineLevel="0" collapsed="false">
      <c r="B15" s="8" t="s">
        <v>24</v>
      </c>
      <c r="C15" s="17" t="n">
        <v>1200</v>
      </c>
    </row>
    <row r="16" customFormat="false" ht="19.5" hidden="false" customHeight="true" outlineLevel="0" collapsed="false">
      <c r="B16" s="8" t="s">
        <v>25</v>
      </c>
      <c r="C16" s="17" t="n">
        <v>0</v>
      </c>
    </row>
    <row r="17" customFormat="false" ht="7.5" hidden="false" customHeight="true" outlineLevel="0" collapsed="false"/>
    <row r="18" customFormat="false" ht="21.75" hidden="false" customHeight="true" outlineLevel="0" collapsed="false">
      <c r="B18" s="18" t="s">
        <v>26</v>
      </c>
      <c r="C18" s="19" t="n">
        <f aca="false">C10+C12+C13+C14+C15+C16</f>
        <v>44650</v>
      </c>
    </row>
    <row r="19" customFormat="false" ht="7.5" hidden="false" customHeight="true" outlineLevel="0" collapsed="false"/>
    <row r="20" customFormat="false" ht="19.5" hidden="false" customHeight="true" outlineLevel="0" collapsed="false">
      <c r="B20" s="16" t="s">
        <v>27</v>
      </c>
      <c r="C20" s="16"/>
      <c r="D20" s="16"/>
      <c r="E20" s="16"/>
    </row>
    <row r="21" customFormat="false" ht="19.5" hidden="false" customHeight="true" outlineLevel="0" collapsed="false">
      <c r="B21" s="8" t="s">
        <v>28</v>
      </c>
      <c r="C21" s="17" t="n">
        <v>2000</v>
      </c>
    </row>
    <row r="22" customFormat="false" ht="19.5" hidden="false" customHeight="true" outlineLevel="0" collapsed="false">
      <c r="B22" s="8" t="s">
        <v>29</v>
      </c>
      <c r="C22" s="17" t="n">
        <v>500</v>
      </c>
    </row>
    <row r="23" customFormat="false" ht="7.5" hidden="false" customHeight="true" outlineLevel="0" collapsed="false"/>
    <row r="24" customFormat="false" ht="19.5" hidden="false" customHeight="true" outlineLevel="0" collapsed="false">
      <c r="B24" s="8" t="s">
        <v>30</v>
      </c>
      <c r="C24" s="20" t="n">
        <f aca="false">C21+C22</f>
        <v>2500</v>
      </c>
    </row>
    <row r="25" customFormat="false" ht="21.75" hidden="false" customHeight="true" outlineLevel="0" collapsed="false">
      <c r="B25" s="18" t="s">
        <v>31</v>
      </c>
      <c r="C25" s="19" t="n">
        <f aca="false">C18-C24</f>
        <v>42150</v>
      </c>
    </row>
    <row r="26" customFormat="false" ht="19.5" hidden="false" customHeight="true" outlineLevel="0" collapsed="false">
      <c r="B26" s="8" t="s">
        <v>32</v>
      </c>
      <c r="C26" s="20" t="n">
        <f aca="false">IF(C25&gt;125140,0,IF(C25&gt;100000,MAX(0,12570-(C25-100000)/2),12570))</f>
        <v>12570</v>
      </c>
    </row>
    <row r="27" customFormat="false" ht="21.75" hidden="false" customHeight="true" outlineLevel="0" collapsed="false">
      <c r="B27" s="18" t="s">
        <v>33</v>
      </c>
      <c r="C27" s="21" t="n">
        <f aca="false">MAX(0,C25-C26)</f>
        <v>29580</v>
      </c>
    </row>
    <row r="28" customFormat="false" ht="7.5" hidden="false" customHeight="true" outlineLevel="0" collapsed="false"/>
    <row r="29" customFormat="false" ht="19.5" hidden="false" customHeight="true" outlineLevel="0" collapsed="false">
      <c r="B29" s="16" t="s">
        <v>34</v>
      </c>
      <c r="C29" s="16"/>
      <c r="D29" s="16"/>
      <c r="E29" s="16"/>
    </row>
    <row r="30" customFormat="false" ht="19.5" hidden="false" customHeight="true" outlineLevel="0" collapsed="false">
      <c r="B30" s="8" t="s">
        <v>35</v>
      </c>
      <c r="C30" s="20" t="n">
        <f aca="false">MIN(MAX(0,C27),37700)*0.2</f>
        <v>5916</v>
      </c>
    </row>
    <row r="31" customFormat="false" ht="19.5" hidden="false" customHeight="true" outlineLevel="0" collapsed="false">
      <c r="B31" s="8" t="s">
        <v>36</v>
      </c>
      <c r="C31" s="20" t="n">
        <f aca="false">MAX(0,MIN(C27,125140)-37700)*0.4</f>
        <v>0</v>
      </c>
    </row>
    <row r="32" customFormat="false" ht="19.5" hidden="false" customHeight="true" outlineLevel="0" collapsed="false">
      <c r="B32" s="8" t="s">
        <v>37</v>
      </c>
      <c r="C32" s="20" t="n">
        <f aca="false">MAX(0,C27-125140)*0.45</f>
        <v>0</v>
      </c>
    </row>
    <row r="33" customFormat="false" ht="21.75" hidden="false" customHeight="true" outlineLevel="0" collapsed="false">
      <c r="B33" s="18" t="s">
        <v>38</v>
      </c>
      <c r="C33" s="19" t="n">
        <f aca="false">SUM(C30:C32)</f>
        <v>5916</v>
      </c>
    </row>
    <row r="34" customFormat="false" ht="7.5" hidden="false" customHeight="true" outlineLevel="0" collapsed="false"/>
    <row r="35" customFormat="false" ht="19.5" hidden="false" customHeight="true" outlineLevel="0" collapsed="false">
      <c r="B35" s="16" t="s">
        <v>39</v>
      </c>
      <c r="C35" s="16"/>
      <c r="D35" s="16"/>
      <c r="E35" s="16"/>
    </row>
    <row r="36" customFormat="false" ht="19.5" hidden="false" customHeight="true" outlineLevel="0" collapsed="false">
      <c r="B36" s="8" t="s">
        <v>40</v>
      </c>
      <c r="C36" s="20" t="n">
        <f aca="false">IF(C12&gt;0,179.4,0)</f>
        <v>179.4</v>
      </c>
    </row>
    <row r="37" customFormat="false" ht="19.5" hidden="false" customHeight="true" outlineLevel="0" collapsed="false">
      <c r="B37" s="8" t="s">
        <v>41</v>
      </c>
      <c r="C37" s="20" t="n">
        <f aca="false">MAX(0,MIN(C12,50270)-12570)*0.06</f>
        <v>145.8</v>
      </c>
    </row>
    <row r="38" customFormat="false" ht="19.5" hidden="false" customHeight="true" outlineLevel="0" collapsed="false">
      <c r="B38" s="8" t="s">
        <v>42</v>
      </c>
      <c r="C38" s="20" t="n">
        <f aca="false">MAX(0,C12-50270)*0.02</f>
        <v>0</v>
      </c>
    </row>
    <row r="39" customFormat="false" ht="21.75" hidden="false" customHeight="true" outlineLevel="0" collapsed="false">
      <c r="B39" s="18" t="s">
        <v>43</v>
      </c>
      <c r="C39" s="19" t="n">
        <f aca="false">SUM(C36:C38)</f>
        <v>325.2</v>
      </c>
    </row>
    <row r="40" customFormat="false" ht="7.5" hidden="false" customHeight="true" outlineLevel="0" collapsed="false"/>
    <row r="41" customFormat="false" ht="21.75" hidden="false" customHeight="true" outlineLevel="0" collapsed="false">
      <c r="B41" s="18" t="s">
        <v>44</v>
      </c>
      <c r="C41" s="22" t="n">
        <f aca="false">C33+C39</f>
        <v>6241.2</v>
      </c>
    </row>
    <row r="42" customFormat="false" ht="19.5" hidden="false" customHeight="true" outlineLevel="0" collapsed="false">
      <c r="B42" s="8" t="s">
        <v>45</v>
      </c>
      <c r="C42" s="17" t="n">
        <v>3200</v>
      </c>
    </row>
    <row r="43" customFormat="false" ht="19.5" hidden="false" customHeight="true" outlineLevel="0" collapsed="false">
      <c r="B43" s="8" t="s">
        <v>46</v>
      </c>
      <c r="C43" s="17" t="n">
        <v>0</v>
      </c>
    </row>
    <row r="44" customFormat="false" ht="21.75" hidden="false" customHeight="true" outlineLevel="0" collapsed="false">
      <c r="B44" s="18" t="s">
        <v>47</v>
      </c>
      <c r="C44" s="23" t="n">
        <f aca="false">C41-C42-C43</f>
        <v>3041.2</v>
      </c>
    </row>
    <row r="45" customFormat="false" ht="7.5" hidden="false" customHeight="true" outlineLevel="0" collapsed="false"/>
    <row r="46" customFormat="false" ht="19.5" hidden="false" customHeight="true" outlineLevel="0" collapsed="false">
      <c r="B46" s="8" t="s">
        <v>48</v>
      </c>
      <c r="C46" s="20" t="n">
        <f aca="false">(C33+C36+C37+C38)*0.5</f>
        <v>3120.6</v>
      </c>
    </row>
    <row r="47" customFormat="false" ht="7.5" hidden="false" customHeight="true" outlineLevel="0" collapsed="false"/>
    <row r="48" customFormat="false" ht="19.5" hidden="false" customHeight="true" outlineLevel="0" collapsed="false">
      <c r="B48" s="24" t="s">
        <v>49</v>
      </c>
      <c r="C48" s="24"/>
    </row>
  </sheetData>
  <sheetProtection sheet="true"/>
  <mergeCells count="8">
    <mergeCell ref="B1:C1"/>
    <mergeCell ref="D2:E3"/>
    <mergeCell ref="B3:C3"/>
    <mergeCell ref="B8:E8"/>
    <mergeCell ref="B20:E20"/>
    <mergeCell ref="B29:E29"/>
    <mergeCell ref="B35:E35"/>
    <mergeCell ref="B48:C48"/>
  </mergeCells>
  <dataValidations count="1">
    <dataValidation allowBlank="true" errorStyle="stop" operator="between" showDropDown="false" showErrorMessage="false" showInputMessage="false" sqref="C2" type="list">
      <formula1>"2022/23,2023/24,2024/25,2025/26"</formula1>
      <formula2>0</formula2>
    </dataValidation>
  </dataValidations>
  <printOptions headings="false" gridLines="false" gridLinesSet="true" horizontalCentered="false" verticalCentered="false"/>
  <pageMargins left="0.25" right="0.25" top="0.45" bottom="0.7" header="0.511811023622047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&amp;C&amp;9OpenSheets.co.uk  ·  free templates for UK small businesses  ·  MTD-ready tools at aligned.tax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2026-06-19T19:41:44Z</dcterms:created>
  <dc:creator>openpyxl</dc:creator>
  <dc:description/>
  <dc:language>en-GB</dc:language>
  <cp:lastModifiedBy>Anthony K</cp:lastModifiedBy>
  <dcterms:modified xsi:type="dcterms:W3CDTF">2026-06-20T12:12:13Z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