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Job Tracker" sheetId="2" state="visible" r:id="rId4"/>
  </sheets>
  <definedNames>
    <definedName function="false" hidden="false" localSheetId="1" name="_xlnm.Print_Area" vbProcedure="false">'Job Tracker'!$A$1:$P$28</definedName>
    <definedName function="false" hidden="false" localSheetId="1" name="_xlnm.Print_Titles" vbProcedure="false">'Job Tracker'!$1:$9</definedName>
    <definedName function="false" hidden="true" localSheetId="1" name="_xlnm._FilterDatabase" vbProcedure="false">'Job Tracker'!$B$9:$P$9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<sst xmlns="http://schemas.openxmlformats.org/spreadsheetml/2006/main" count="88" uniqueCount="77">
  <si>
    <t xml:space="preserve">Job Tracker / Costing</t>
  </si>
  <si>
    <t xml:space="preserve">Track jobs, costs, and profitability for your business.</t>
  </si>
  <si>
    <t xml:space="preserve">HOW TO USE</t>
  </si>
  <si>
    <t xml:space="preserve">1. Go to the Job Tracker tab and enter your business name and year at the top.</t>
  </si>
  <si>
    <t xml:space="preserve">2. For each job, enter the job number, client name, description, start and end dates, and the quoted value.</t>
  </si>
  <si>
    <t xml:space="preserve">3. Enter the labour cost, materials cost, and any other costs. Total cost, gross profit, and margin calculate automatically.</t>
  </si>
  <si>
    <t xml:space="preserve">4. Use the Status dropdown (Quoted / In progress / Completed / Invoiced / Cancelled) to track progress.</t>
  </si>
  <si>
    <t xml:space="preserve">5. Use the Invoiced? column to flag when the invoice has been raised.</t>
  </si>
  <si>
    <t xml:space="preserve">6. The band at the top shows your totals and overall margin at a glance.</t>
  </si>
  <si>
    <t xml:space="preserve">CLEARING THE SAMPLE DATA</t>
  </si>
  <si>
    <t xml:space="preserve">The blue cells contain example data. Select them and press Delete to start with your own jobs. The white cells are calculated and look after themselves.</t>
  </si>
  <si>
    <t xml:space="preserve">REMOVING THE FOOTER CREDIT</t>
  </si>
  <si>
    <t xml:space="preserve">A small OpenSheets credit prints in the page footer. You are welcome to keep it. To remove it, go to Page Layout, then Page Setup, then the Header/Footer tab.</t>
  </si>
  <si>
    <t xml:space="preserve">NOTES</t>
  </si>
  <si>
    <t xml:space="preserve">Blue cells are your inputs. White cells are calculated totals and formulas. Do not type over the white cells. The sheet is protected so only blue cells can be edited.</t>
  </si>
  <si>
    <t xml:space="preserve">Free template from</t>
  </si>
  <si>
    <t xml:space="preserve">OpenSheets.co.uk</t>
  </si>
  <si>
    <t xml:space="preserve">Professional spreadsheet templates for UK small businesses.</t>
  </si>
  <si>
    <t xml:space="preserve">Going digital for Making Tax Digital?</t>
  </si>
  <si>
    <t xml:space="preserve">aligned.tax</t>
  </si>
  <si>
    <t xml:space="preserve">MTD for Income Tax bridging and compliance for sole traders and landlords.</t>
  </si>
  <si>
    <t xml:space="preserve">Add your logo here</t>
  </si>
  <si>
    <t xml:space="preserve">Business name</t>
  </si>
  <si>
    <t xml:space="preserve">Year</t>
  </si>
  <si>
    <t xml:space="preserve">TOTAL QUOTED</t>
  </si>
  <si>
    <t xml:space="preserve">TOTAL COST</t>
  </si>
  <si>
    <t xml:space="preserve">GROSS PROFIT</t>
  </si>
  <si>
    <t xml:space="preserve">MARGIN %</t>
  </si>
  <si>
    <t xml:space="preserve">Job No</t>
  </si>
  <si>
    <t xml:space="preserve">Client</t>
  </si>
  <si>
    <t xml:space="preserve">Description</t>
  </si>
  <si>
    <t xml:space="preserve">Start Date</t>
  </si>
  <si>
    <t xml:space="preserve">End Date</t>
  </si>
  <si>
    <t xml:space="preserve">Status</t>
  </si>
  <si>
    <t xml:space="preserve">Quoted Value £</t>
  </si>
  <si>
    <t xml:space="preserve">Labour Cost £</t>
  </si>
  <si>
    <t xml:space="preserve">Materials Cost £</t>
  </si>
  <si>
    <t xml:space="preserve">Other Costs £</t>
  </si>
  <si>
    <t xml:space="preserve">Total Cost £</t>
  </si>
  <si>
    <t xml:space="preserve">Gross Profit £</t>
  </si>
  <si>
    <t xml:space="preserve">Margin %</t>
  </si>
  <si>
    <t xml:space="preserve">Invoiced?</t>
  </si>
  <si>
    <t xml:space="preserve">Notes</t>
  </si>
  <si>
    <t xml:space="preserve">JOB001</t>
  </si>
  <si>
    <t xml:space="preserve">Acme Building Ltd</t>
  </si>
  <si>
    <t xml:space="preserve">Kitchen refurb</t>
  </si>
  <si>
    <t xml:space="preserve">Completed</t>
  </si>
  <si>
    <t xml:space="preserve">Yes</t>
  </si>
  <si>
    <t xml:space="preserve">Final sign-off done</t>
  </si>
  <si>
    <t xml:space="preserve">JOB002</t>
  </si>
  <si>
    <t xml:space="preserve">Bright Homes</t>
  </si>
  <si>
    <t xml:space="preserve">Bathroom tiling</t>
  </si>
  <si>
    <t xml:space="preserve">JOB003</t>
  </si>
  <si>
    <t xml:space="preserve">Sample Supplies Ltd</t>
  </si>
  <si>
    <t xml:space="preserve">Roof repair</t>
  </si>
  <si>
    <t xml:space="preserve">In progress</t>
  </si>
  <si>
    <t xml:space="preserve">No</t>
  </si>
  <si>
    <t xml:space="preserve">JOB004</t>
  </si>
  <si>
    <t xml:space="preserve">Redwood Interiors</t>
  </si>
  <si>
    <t xml:space="preserve">Plastering</t>
  </si>
  <si>
    <t xml:space="preserve">Quoted</t>
  </si>
  <si>
    <t xml:space="preserve">JOB005</t>
  </si>
  <si>
    <t xml:space="preserve">City Rentals Ltd</t>
  </si>
  <si>
    <t xml:space="preserve">Boiler service</t>
  </si>
  <si>
    <t xml:space="preserve">Invoiced</t>
  </si>
  <si>
    <t xml:space="preserve">JOB006</t>
  </si>
  <si>
    <t xml:space="preserve">Greenleaf Property</t>
  </si>
  <si>
    <t xml:space="preserve">Fence replacement</t>
  </si>
  <si>
    <t xml:space="preserve">Awaiting approval</t>
  </si>
  <si>
    <t xml:space="preserve">JOB007</t>
  </si>
  <si>
    <t xml:space="preserve">Sample Trading Co</t>
  </si>
  <si>
    <t xml:space="preserve">Electrical rewire</t>
  </si>
  <si>
    <t xml:space="preserve">JOB008</t>
  </si>
  <si>
    <t xml:space="preserve">Lakeside Lettings</t>
  </si>
  <si>
    <t xml:space="preserve">Decorating</t>
  </si>
  <si>
    <t xml:space="preserve">TOTAL</t>
  </si>
  <si>
    <t xml:space="preserve">Self-check: Total Quoted - Total Cost = Total Gross Profit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</si>
</sst>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£#,##0.00;[RED]&quot;(£&quot;#,##0.00\);\–"/>
    <numFmt numFmtId="166" formatCode="0.0%"/>
    <numFmt numFmtId="167" formatCode="dd/mm/yyyy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F2937"/>
      <name val="Calibri"/>
      <family val="0"/>
      <charset val="1"/>
    </font>
    <font>
      <sz val="12"/>
      <color rgb="FF1F2937"/>
      <name val="Calibri"/>
      <family val="0"/>
      <charset val="1"/>
    </font>
    <font>
      <b val="true"/>
      <sz val="11"/>
      <color rgb="FF1F2937"/>
      <name val="Calibri"/>
      <family val="0"/>
      <charset val="1"/>
    </font>
    <font>
      <sz val="11"/>
      <color rgb="FF1F2937"/>
      <name val="Calibri"/>
      <family val="0"/>
      <charset val="1"/>
    </font>
    <font>
      <sz val="11"/>
      <color rgb="FF6B7280"/>
      <name val="Calibri"/>
      <family val="0"/>
      <charset val="1"/>
    </font>
    <font>
      <b val="true"/>
      <u val="single"/>
      <sz val="11"/>
      <color rgb="FF1E40AF"/>
      <name val="Calibri"/>
      <family val="0"/>
      <charset val="1"/>
    </font>
    <font>
      <i val="true"/>
      <sz val="10"/>
      <color rgb="FF9CA3A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i val="true"/>
      <sz val="9"/>
      <color rgb="FF6B7280"/>
      <name val="Calibri"/>
      <family val="0"/>
      <charset val="1"/>
    </font>
    <font>
      <b val="true"/>
      <sz val="9"/>
      <color rgb="FF00B05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3330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ashed">
        <color rgb="FF9CA3AF"/>
      </left>
      <right/>
      <top style="dashed">
        <color rgb="FF9CA3AF"/>
      </top>
      <bottom/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 style="thin">
        <color rgb="FF9CA3AF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1E40AF"/>
      </left>
      <right style="thin">
        <color rgb="FF1E40AF"/>
      </right>
      <top style="thin">
        <color rgb="FF1E40AF"/>
      </top>
      <bottom style="thin">
        <color rgb="FF1E40AF"/>
      </bottom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 diagonalUp="false" diagonalDown="false">
      <left/>
      <right/>
      <top style="medium">
        <color rgb="FF1E40A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2" borderId="5" xfId="0" applyFont="fals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0" fillId="5" borderId="5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5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1E40A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b val="1"/>
        <color rgb="FFDC2626"/>
      </font>
    </dxf>
    <dxf>
      <font>
        <b val="1"/>
        <color rgb="FF00B050"/>
      </font>
    </dxf>
    <dxf>
      <font>
        <b val="1"/>
        <color rgb="FFDC2626"/>
      </font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00B050"/>
      <rgbColor rgb="FF003300"/>
      <rgbColor rgb="FF333300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2" min="2" style="0" width="82"/>
    <col collapsed="false" customWidth="true" hidden="false" outlineLevel="0" max="3" min="3" style="0" width="15"/>
  </cols>
  <sheetData>
    <row r="1" customFormat="false" ht="15" hidden="false" customHeight="true" outlineLevel="0" collapsed="false"/>
    <row r="2" customFormat="false" ht="31.5" hidden="false" customHeight="true" outlineLevel="0" collapsed="false">
      <c r="B2" s="1" t="s">
        <v>0</v>
      </c>
    </row>
    <row r="3" customFormat="false" ht="19.5" hidden="false" customHeight="true" outlineLevel="0" collapsed="false">
      <c r="B3" s="2" t="s">
        <v>1</v>
      </c>
    </row>
    <row r="4" customFormat="false" ht="9.75" hidden="false" customHeight="true" outlineLevel="0" collapsed="false"/>
    <row r="5" customFormat="false" ht="18" hidden="false" customHeight="true" outlineLevel="0" collapsed="false">
      <c r="B5" s="3" t="s">
        <v>2</v>
      </c>
    </row>
    <row r="6" customFormat="false" ht="19.5" hidden="false" customHeight="true" outlineLevel="0" collapsed="false">
      <c r="B6" s="4" t="s">
        <v>3</v>
      </c>
    </row>
    <row r="7" customFormat="false" ht="27.75" hidden="false" customHeight="true" outlineLevel="0" collapsed="false">
      <c r="B7" s="4" t="s">
        <v>4</v>
      </c>
    </row>
    <row r="8" customFormat="false" ht="27.75" hidden="false" customHeight="true" outlineLevel="0" collapsed="false">
      <c r="B8" s="4" t="s">
        <v>5</v>
      </c>
    </row>
    <row r="9" customFormat="false" ht="27.75" hidden="false" customHeight="true" outlineLevel="0" collapsed="false">
      <c r="B9" s="4" t="s">
        <v>6</v>
      </c>
    </row>
    <row r="10" customFormat="false" ht="19.5" hidden="false" customHeight="true" outlineLevel="0" collapsed="false">
      <c r="B10" s="4" t="s">
        <v>7</v>
      </c>
    </row>
    <row r="11" customFormat="false" ht="19.5" hidden="false" customHeight="true" outlineLevel="0" collapsed="false">
      <c r="B11" s="4" t="s">
        <v>8</v>
      </c>
    </row>
    <row r="12" customFormat="false" ht="9.75" hidden="false" customHeight="true" outlineLevel="0" collapsed="false"/>
    <row r="13" customFormat="false" ht="18" hidden="false" customHeight="true" outlineLevel="0" collapsed="false">
      <c r="B13" s="3" t="s">
        <v>9</v>
      </c>
    </row>
    <row r="14" customFormat="false" ht="36" hidden="false" customHeight="true" outlineLevel="0" collapsed="false">
      <c r="B14" s="4" t="s">
        <v>10</v>
      </c>
    </row>
    <row r="15" customFormat="false" ht="9.75" hidden="false" customHeight="true" outlineLevel="0" collapsed="false"/>
    <row r="16" customFormat="false" ht="18" hidden="false" customHeight="true" outlineLevel="0" collapsed="false">
      <c r="B16" s="3" t="s">
        <v>11</v>
      </c>
    </row>
    <row r="17" customFormat="false" ht="36" hidden="false" customHeight="true" outlineLevel="0" collapsed="false">
      <c r="B17" s="4" t="s">
        <v>12</v>
      </c>
    </row>
    <row r="18" customFormat="false" ht="9.75" hidden="false" customHeight="true" outlineLevel="0" collapsed="false"/>
    <row r="19" customFormat="false" ht="18" hidden="false" customHeight="true" outlineLevel="0" collapsed="false">
      <c r="B19" s="3" t="s">
        <v>13</v>
      </c>
    </row>
    <row r="20" customFormat="false" ht="36" hidden="false" customHeight="true" outlineLevel="0" collapsed="false">
      <c r="B20" s="4" t="s">
        <v>14</v>
      </c>
    </row>
    <row r="21" customFormat="false" ht="9.75" hidden="false" customHeight="true" outlineLevel="0" collapsed="false"/>
    <row r="22" customFormat="false" ht="18" hidden="false" customHeight="true" outlineLevel="0" collapsed="false">
      <c r="B22" s="5" t="s">
        <v>15</v>
      </c>
    </row>
    <row r="23" customFormat="false" ht="18" hidden="false" customHeight="true" outlineLevel="0" collapsed="false">
      <c r="B23" s="6" t="s">
        <v>16</v>
      </c>
    </row>
    <row r="24" customFormat="false" ht="18" hidden="false" customHeight="true" outlineLevel="0" collapsed="false">
      <c r="B24" s="5" t="s">
        <v>17</v>
      </c>
    </row>
    <row r="25" customFormat="false" ht="9.75" hidden="false" customHeight="true" outlineLevel="0" collapsed="false">
      <c r="B25" s="7"/>
    </row>
    <row r="26" customFormat="false" ht="18" hidden="false" customHeight="true" outlineLevel="0" collapsed="false">
      <c r="B26" s="5" t="s">
        <v>18</v>
      </c>
    </row>
    <row r="27" customFormat="false" ht="18" hidden="false" customHeight="true" outlineLevel="0" collapsed="false">
      <c r="B27" s="6" t="s">
        <v>19</v>
      </c>
    </row>
    <row r="28" customFormat="false" ht="18" hidden="false" customHeight="true" outlineLevel="0" collapsed="false">
      <c r="B28" s="5" t="s">
        <v>20</v>
      </c>
    </row>
  </sheetData>
  <sheetProtection sheet="true"/>
  <hyperlinks>
    <hyperlink ref="B23" r:id="rId1" display="OpenSheets.co.uk"/>
    <hyperlink ref="B27" r:id="rId2" display="aligned.tax"/>
  </hyperlinks>
  <printOptions headings="false" gridLines="false" gridLinesSet="true" horizontalCentered="false" verticalCentered="false"/>
  <pageMargins left="0.25" right="0.25" top="0.45" bottom="0.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2" min="2" style="0" width="10"/>
    <col collapsed="false" customWidth="true" hidden="false" outlineLevel="0" max="3" min="3" style="0" width="18"/>
    <col collapsed="false" customWidth="true" hidden="false" outlineLevel="0" max="4" min="4" style="0" width="22"/>
    <col collapsed="false" customWidth="true" hidden="false" outlineLevel="0" max="6" min="5" style="0" width="12"/>
    <col collapsed="false" customWidth="true" hidden="false" outlineLevel="0" max="8" min="7" style="0" width="14"/>
    <col collapsed="false" customWidth="true" hidden="false" outlineLevel="0" max="12" min="9" style="0" width="13"/>
    <col collapsed="false" customWidth="true" hidden="false" outlineLevel="0" max="13" min="13" style="0" width="14"/>
    <col collapsed="false" customWidth="true" hidden="false" outlineLevel="0" max="15" min="14" style="0" width="11"/>
    <col collapsed="false" customWidth="true" hidden="false" outlineLevel="0" max="16" min="16" style="0" width="20"/>
  </cols>
  <sheetData>
    <row r="1" customFormat="false" ht="19.5" hidden="false" customHeight="true" outlineLevel="0" collapsed="false">
      <c r="B1" s="8" t="s">
        <v>0</v>
      </c>
      <c r="C1" s="8"/>
      <c r="D1" s="8"/>
      <c r="E1" s="8"/>
      <c r="F1" s="8"/>
      <c r="G1" s="8"/>
      <c r="H1" s="8"/>
      <c r="I1" s="8"/>
      <c r="J1" s="8"/>
      <c r="K1" s="9" t="s">
        <v>21</v>
      </c>
      <c r="L1" s="9"/>
      <c r="M1" s="9"/>
    </row>
    <row r="2" customFormat="false" ht="19.5" hidden="false" customHeight="true" outlineLevel="0" collapsed="false">
      <c r="B2" s="8"/>
      <c r="C2" s="8"/>
      <c r="D2" s="8"/>
      <c r="E2" s="8"/>
      <c r="F2" s="8"/>
      <c r="G2" s="8"/>
      <c r="H2" s="8"/>
      <c r="I2" s="8"/>
      <c r="J2" s="8"/>
      <c r="K2" s="9"/>
      <c r="L2" s="9"/>
      <c r="M2" s="9"/>
    </row>
    <row r="3" customFormat="false" ht="19.5" hidden="false" customHeight="true" outlineLevel="0" collapsed="false">
      <c r="B3" s="10" t="s">
        <v>22</v>
      </c>
      <c r="C3" s="11"/>
      <c r="D3" s="11"/>
      <c r="E3" s="11"/>
      <c r="G3" s="10" t="s">
        <v>23</v>
      </c>
      <c r="H3" s="11"/>
    </row>
    <row r="4" customFormat="false" ht="3.75" hidden="false" customHeight="true" outlineLevel="0" collapsed="false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customFormat="false" ht="7.5" hidden="false" customHeight="true" outlineLevel="0" collapsed="false"/>
    <row r="6" customFormat="false" ht="19.5" hidden="false" customHeight="true" outlineLevel="0" collapsed="false">
      <c r="B6" s="13" t="s">
        <v>24</v>
      </c>
      <c r="C6" s="13"/>
      <c r="D6" s="13"/>
      <c r="E6" s="13" t="s">
        <v>25</v>
      </c>
      <c r="F6" s="13"/>
      <c r="G6" s="13"/>
      <c r="H6" s="13" t="s">
        <v>26</v>
      </c>
      <c r="I6" s="13"/>
      <c r="J6" s="13"/>
      <c r="K6" s="14" t="s">
        <v>27</v>
      </c>
      <c r="L6" s="14"/>
      <c r="M6" s="14"/>
    </row>
    <row r="7" customFormat="false" ht="36" hidden="false" customHeight="true" outlineLevel="0" collapsed="false">
      <c r="B7" s="15" t="n">
        <f aca="false">SUM(H10:H24)</f>
        <v>15700</v>
      </c>
      <c r="C7" s="15"/>
      <c r="D7" s="15"/>
      <c r="E7" s="15" t="n">
        <f aca="false">SUM(L10:L24)</f>
        <v>8810</v>
      </c>
      <c r="F7" s="15"/>
      <c r="G7" s="15"/>
      <c r="H7" s="15" t="n">
        <f aca="false">SUM(M10:M24)</f>
        <v>6890</v>
      </c>
      <c r="I7" s="15"/>
      <c r="J7" s="15"/>
      <c r="K7" s="16" t="n">
        <f aca="false">IF(SUM(H10:H24)=0,"",SUM(M10:M24)/SUM(H10:H24))</f>
        <v>0.438853503184713</v>
      </c>
      <c r="L7" s="16"/>
      <c r="M7" s="16"/>
    </row>
    <row r="8" customFormat="false" ht="7.5" hidden="false" customHeight="true" outlineLevel="0" collapsed="false"/>
    <row r="9" customFormat="false" ht="39.75" hidden="false" customHeight="true" outlineLevel="0" collapsed="false">
      <c r="B9" s="17" t="s">
        <v>28</v>
      </c>
      <c r="C9" s="17" t="s">
        <v>29</v>
      </c>
      <c r="D9" s="17" t="s">
        <v>30</v>
      </c>
      <c r="E9" s="17" t="s">
        <v>31</v>
      </c>
      <c r="F9" s="17" t="s">
        <v>32</v>
      </c>
      <c r="G9" s="17" t="s">
        <v>33</v>
      </c>
      <c r="H9" s="17" t="s">
        <v>34</v>
      </c>
      <c r="I9" s="17" t="s">
        <v>35</v>
      </c>
      <c r="J9" s="17" t="s">
        <v>36</v>
      </c>
      <c r="K9" s="17" t="s">
        <v>37</v>
      </c>
      <c r="L9" s="17" t="s">
        <v>38</v>
      </c>
      <c r="M9" s="17" t="s">
        <v>39</v>
      </c>
      <c r="N9" s="17" t="s">
        <v>40</v>
      </c>
      <c r="O9" s="17" t="s">
        <v>41</v>
      </c>
      <c r="P9" s="17" t="s">
        <v>42</v>
      </c>
    </row>
    <row r="10" customFormat="false" ht="21.75" hidden="false" customHeight="true" outlineLevel="0" collapsed="false">
      <c r="B10" s="18" t="s">
        <v>43</v>
      </c>
      <c r="C10" s="18" t="s">
        <v>44</v>
      </c>
      <c r="D10" s="18" t="s">
        <v>45</v>
      </c>
      <c r="E10" s="19" t="n">
        <v>45717</v>
      </c>
      <c r="F10" s="19" t="n">
        <v>45731</v>
      </c>
      <c r="G10" s="20" t="s">
        <v>46</v>
      </c>
      <c r="H10" s="21" t="n">
        <v>3500</v>
      </c>
      <c r="I10" s="21" t="n">
        <v>800</v>
      </c>
      <c r="J10" s="21" t="n">
        <v>1200</v>
      </c>
      <c r="K10" s="21" t="n">
        <v>150</v>
      </c>
      <c r="L10" s="22" t="n">
        <f aca="false">IF(AND($I10="",$J10="",$K10=""),"",IFERROR(IF($I10="",0,$I10)+IF($J10="",0,$J10)+IF($K10="",0,$K10),0))</f>
        <v>2150</v>
      </c>
      <c r="M10" s="22" t="n">
        <f aca="false">IF($H10="","",IF($L10="",$H10,$H10-$L10))</f>
        <v>1350</v>
      </c>
      <c r="N10" s="23" t="n">
        <f aca="false">IF(OR($H10="",$H10=0),"",M10/$H10)</f>
        <v>0.385714285714286</v>
      </c>
      <c r="O10" s="20" t="s">
        <v>47</v>
      </c>
      <c r="P10" s="18" t="s">
        <v>48</v>
      </c>
    </row>
    <row r="11" customFormat="false" ht="21.75" hidden="false" customHeight="true" outlineLevel="0" collapsed="false">
      <c r="B11" s="18" t="s">
        <v>49</v>
      </c>
      <c r="C11" s="18" t="s">
        <v>50</v>
      </c>
      <c r="D11" s="18" t="s">
        <v>51</v>
      </c>
      <c r="E11" s="19" t="n">
        <v>45726</v>
      </c>
      <c r="F11" s="19" t="n">
        <v>45736</v>
      </c>
      <c r="G11" s="20" t="s">
        <v>46</v>
      </c>
      <c r="H11" s="21" t="n">
        <v>1800</v>
      </c>
      <c r="I11" s="21" t="n">
        <v>450</v>
      </c>
      <c r="J11" s="21" t="n">
        <v>600</v>
      </c>
      <c r="K11" s="21" t="n">
        <v>80</v>
      </c>
      <c r="L11" s="22" t="n">
        <f aca="false">IF(AND($I11="",$J11="",$K11=""),"",IFERROR(IF($I11="",0,$I11)+IF($J11="",0,$J11)+IF($K11="",0,$K11),0))</f>
        <v>1130</v>
      </c>
      <c r="M11" s="22" t="n">
        <f aca="false">IF($H11="","",IF($L11="",$H11,$H11-$L11))</f>
        <v>670</v>
      </c>
      <c r="N11" s="23" t="n">
        <f aca="false">IF(OR($H11="",$H11=0),"",M11/$H11)</f>
        <v>0.372222222222222</v>
      </c>
      <c r="O11" s="20" t="s">
        <v>47</v>
      </c>
      <c r="P11" s="18"/>
    </row>
    <row r="12" customFormat="false" ht="21.75" hidden="false" customHeight="true" outlineLevel="0" collapsed="false">
      <c r="B12" s="18" t="s">
        <v>52</v>
      </c>
      <c r="C12" s="18" t="s">
        <v>53</v>
      </c>
      <c r="D12" s="18" t="s">
        <v>54</v>
      </c>
      <c r="E12" s="19" t="n">
        <v>45748</v>
      </c>
      <c r="F12" s="19" t="n">
        <v>45757</v>
      </c>
      <c r="G12" s="20" t="s">
        <v>55</v>
      </c>
      <c r="H12" s="21" t="n">
        <v>2200</v>
      </c>
      <c r="I12" s="21" t="n">
        <v>600</v>
      </c>
      <c r="J12" s="21" t="n">
        <v>400</v>
      </c>
      <c r="K12" s="21" t="n">
        <v>100</v>
      </c>
      <c r="L12" s="22" t="n">
        <f aca="false">IF(AND($I12="",$J12="",$K12=""),"",IFERROR(IF($I12="",0,$I12)+IF($J12="",0,$J12)+IF($K12="",0,$K12),0))</f>
        <v>1100</v>
      </c>
      <c r="M12" s="22" t="n">
        <f aca="false">IF($H12="","",IF($L12="",$H12,$H12-$L12))</f>
        <v>1100</v>
      </c>
      <c r="N12" s="23" t="n">
        <f aca="false">IF(OR($H12="",$H12=0),"",M12/$H12)</f>
        <v>0.5</v>
      </c>
      <c r="O12" s="20" t="s">
        <v>56</v>
      </c>
      <c r="P12" s="18"/>
    </row>
    <row r="13" customFormat="false" ht="21.75" hidden="false" customHeight="true" outlineLevel="0" collapsed="false">
      <c r="B13" s="18" t="s">
        <v>57</v>
      </c>
      <c r="C13" s="18" t="s">
        <v>58</v>
      </c>
      <c r="D13" s="18" t="s">
        <v>59</v>
      </c>
      <c r="E13" s="19" t="n">
        <v>45762</v>
      </c>
      <c r="F13" s="19" t="n">
        <v>45772</v>
      </c>
      <c r="G13" s="20" t="s">
        <v>60</v>
      </c>
      <c r="H13" s="21" t="n">
        <v>900</v>
      </c>
      <c r="I13" s="21" t="n">
        <v>300</v>
      </c>
      <c r="J13" s="21" t="n">
        <v>50</v>
      </c>
      <c r="K13" s="21" t="n">
        <v>30</v>
      </c>
      <c r="L13" s="22" t="n">
        <f aca="false">IF(AND($I13="",$J13="",$K13=""),"",IFERROR(IF($I13="",0,$I13)+IF($J13="",0,$J13)+IF($K13="",0,$K13),0))</f>
        <v>380</v>
      </c>
      <c r="M13" s="22" t="n">
        <f aca="false">IF($H13="","",IF($L13="",$H13,$H13-$L13))</f>
        <v>520</v>
      </c>
      <c r="N13" s="23" t="n">
        <f aca="false">IF(OR($H13="",$H13=0),"",M13/$H13)</f>
        <v>0.577777777777778</v>
      </c>
      <c r="O13" s="20" t="s">
        <v>56</v>
      </c>
      <c r="P13" s="18"/>
    </row>
    <row r="14" customFormat="false" ht="21.75" hidden="false" customHeight="true" outlineLevel="0" collapsed="false">
      <c r="B14" s="18" t="s">
        <v>61</v>
      </c>
      <c r="C14" s="18" t="s">
        <v>62</v>
      </c>
      <c r="D14" s="18" t="s">
        <v>63</v>
      </c>
      <c r="E14" s="19" t="n">
        <v>45767</v>
      </c>
      <c r="F14" s="19" t="n">
        <v>45768</v>
      </c>
      <c r="G14" s="20" t="s">
        <v>64</v>
      </c>
      <c r="H14" s="21" t="n">
        <v>550</v>
      </c>
      <c r="I14" s="21" t="n">
        <v>200</v>
      </c>
      <c r="J14" s="21" t="n">
        <v>120</v>
      </c>
      <c r="K14" s="21" t="n">
        <v>20</v>
      </c>
      <c r="L14" s="22" t="n">
        <f aca="false">IF(AND($I14="",$J14="",$K14=""),"",IFERROR(IF($I14="",0,$I14)+IF($J14="",0,$J14)+IF($K14="",0,$K14),0))</f>
        <v>340</v>
      </c>
      <c r="M14" s="22" t="n">
        <f aca="false">IF($H14="","",IF($L14="",$H14,$H14-$L14))</f>
        <v>210</v>
      </c>
      <c r="N14" s="23" t="n">
        <f aca="false">IF(OR($H14="",$H14=0),"",M14/$H14)</f>
        <v>0.381818181818182</v>
      </c>
      <c r="O14" s="20" t="s">
        <v>47</v>
      </c>
      <c r="P14" s="18"/>
    </row>
    <row r="15" customFormat="false" ht="21.75" hidden="false" customHeight="true" outlineLevel="0" collapsed="false">
      <c r="B15" s="18" t="s">
        <v>65</v>
      </c>
      <c r="C15" s="18" t="s">
        <v>66</v>
      </c>
      <c r="D15" s="18" t="s">
        <v>67</v>
      </c>
      <c r="E15" s="19" t="n">
        <v>45778</v>
      </c>
      <c r="F15" s="19" t="n">
        <v>45782</v>
      </c>
      <c r="G15" s="20" t="s">
        <v>60</v>
      </c>
      <c r="H15" s="21" t="n">
        <v>750</v>
      </c>
      <c r="I15" s="21" t="n">
        <v>150</v>
      </c>
      <c r="J15" s="21" t="n">
        <v>380</v>
      </c>
      <c r="K15" s="21" t="n">
        <v>40</v>
      </c>
      <c r="L15" s="22" t="n">
        <f aca="false">IF(AND($I15="",$J15="",$K15=""),"",IFERROR(IF($I15="",0,$I15)+IF($J15="",0,$J15)+IF($K15="",0,$K15),0))</f>
        <v>570</v>
      </c>
      <c r="M15" s="22" t="n">
        <f aca="false">IF($H15="","",IF($L15="",$H15,$H15-$L15))</f>
        <v>180</v>
      </c>
      <c r="N15" s="23" t="n">
        <f aca="false">IF(OR($H15="",$H15=0),"",M15/$H15)</f>
        <v>0.24</v>
      </c>
      <c r="O15" s="20" t="s">
        <v>56</v>
      </c>
      <c r="P15" s="18" t="s">
        <v>68</v>
      </c>
    </row>
    <row r="16" customFormat="false" ht="21.75" hidden="false" customHeight="true" outlineLevel="0" collapsed="false">
      <c r="B16" s="18" t="s">
        <v>69</v>
      </c>
      <c r="C16" s="18" t="s">
        <v>70</v>
      </c>
      <c r="D16" s="18" t="s">
        <v>71</v>
      </c>
      <c r="E16" s="19" t="n">
        <v>45787</v>
      </c>
      <c r="F16" s="19" t="n">
        <v>45807</v>
      </c>
      <c r="G16" s="20" t="s">
        <v>55</v>
      </c>
      <c r="H16" s="21" t="n">
        <v>4800</v>
      </c>
      <c r="I16" s="21" t="n">
        <v>1500</v>
      </c>
      <c r="J16" s="21" t="n">
        <v>800</v>
      </c>
      <c r="K16" s="21" t="n">
        <v>200</v>
      </c>
      <c r="L16" s="22" t="n">
        <f aca="false">IF(AND($I16="",$J16="",$K16=""),"",IFERROR(IF($I16="",0,$I16)+IF($J16="",0,$J16)+IF($K16="",0,$K16),0))</f>
        <v>2500</v>
      </c>
      <c r="M16" s="22" t="n">
        <f aca="false">IF($H16="","",IF($L16="",$H16,$H16-$L16))</f>
        <v>2300</v>
      </c>
      <c r="N16" s="23" t="n">
        <f aca="false">IF(OR($H16="",$H16=0),"",M16/$H16)</f>
        <v>0.479166666666667</v>
      </c>
      <c r="O16" s="20" t="s">
        <v>56</v>
      </c>
      <c r="P16" s="18"/>
    </row>
    <row r="17" customFormat="false" ht="21.75" hidden="false" customHeight="true" outlineLevel="0" collapsed="false">
      <c r="B17" s="18" t="s">
        <v>72</v>
      </c>
      <c r="C17" s="18" t="s">
        <v>73</v>
      </c>
      <c r="D17" s="18" t="s">
        <v>74</v>
      </c>
      <c r="E17" s="19" t="n">
        <v>45809</v>
      </c>
      <c r="F17" s="19" t="n">
        <v>45823</v>
      </c>
      <c r="G17" s="20" t="s">
        <v>46</v>
      </c>
      <c r="H17" s="21" t="n">
        <v>1200</v>
      </c>
      <c r="I17" s="21" t="n">
        <v>400</v>
      </c>
      <c r="J17" s="21" t="n">
        <v>180</v>
      </c>
      <c r="K17" s="21" t="n">
        <v>60</v>
      </c>
      <c r="L17" s="22" t="n">
        <f aca="false">IF(AND($I17="",$J17="",$K17=""),"",IFERROR(IF($I17="",0,$I17)+IF($J17="",0,$J17)+IF($K17="",0,$K17),0))</f>
        <v>640</v>
      </c>
      <c r="M17" s="22" t="n">
        <f aca="false">IF($H17="","",IF($L17="",$H17,$H17-$L17))</f>
        <v>560</v>
      </c>
      <c r="N17" s="23" t="n">
        <f aca="false">IF(OR($H17="",$H17=0),"",M17/$H17)</f>
        <v>0.466666666666667</v>
      </c>
      <c r="O17" s="20" t="s">
        <v>47</v>
      </c>
      <c r="P17" s="18"/>
    </row>
    <row r="18" customFormat="false" ht="21.75" hidden="false" customHeight="true" outlineLevel="0" collapsed="false">
      <c r="B18" s="18"/>
      <c r="C18" s="18"/>
      <c r="D18" s="18"/>
      <c r="E18" s="19"/>
      <c r="F18" s="19"/>
      <c r="G18" s="20"/>
      <c r="H18" s="21"/>
      <c r="I18" s="21"/>
      <c r="J18" s="21"/>
      <c r="K18" s="21"/>
      <c r="L18" s="22" t="str">
        <f aca="false">IF(AND($I18="",$J18="",$K18=""),"",IFERROR(IF($I18="",0,$I18)+IF($J18="",0,$J18)+IF($K18="",0,$K18),0))</f>
        <v/>
      </c>
      <c r="M18" s="22" t="str">
        <f aca="false">IF($H18="","",IF($L18="",$H18,$H18-$L18))</f>
        <v/>
      </c>
      <c r="N18" s="23" t="str">
        <f aca="false">IF(OR($H18="",$H18=0),"",M18/$H18)</f>
        <v/>
      </c>
      <c r="O18" s="20"/>
      <c r="P18" s="18"/>
    </row>
    <row r="19" customFormat="false" ht="21.75" hidden="false" customHeight="true" outlineLevel="0" collapsed="false">
      <c r="B19" s="18"/>
      <c r="C19" s="18"/>
      <c r="D19" s="18"/>
      <c r="E19" s="19"/>
      <c r="F19" s="19"/>
      <c r="G19" s="20"/>
      <c r="H19" s="21"/>
      <c r="I19" s="21"/>
      <c r="J19" s="21"/>
      <c r="K19" s="21"/>
      <c r="L19" s="22" t="str">
        <f aca="false">IF(AND($I19="",$J19="",$K19=""),"",IFERROR(IF($I19="",0,$I19)+IF($J19="",0,$J19)+IF($K19="",0,$K19),0))</f>
        <v/>
      </c>
      <c r="M19" s="22" t="str">
        <f aca="false">IF($H19="","",IF($L19="",$H19,$H19-$L19))</f>
        <v/>
      </c>
      <c r="N19" s="23" t="str">
        <f aca="false">IF(OR($H19="",$H19=0),"",M19/$H19)</f>
        <v/>
      </c>
      <c r="O19" s="20"/>
      <c r="P19" s="18"/>
    </row>
    <row r="20" customFormat="false" ht="21.75" hidden="false" customHeight="true" outlineLevel="0" collapsed="false">
      <c r="B20" s="18"/>
      <c r="C20" s="18"/>
      <c r="D20" s="18"/>
      <c r="E20" s="19"/>
      <c r="F20" s="19"/>
      <c r="G20" s="20"/>
      <c r="H20" s="21"/>
      <c r="I20" s="21"/>
      <c r="J20" s="21"/>
      <c r="K20" s="21"/>
      <c r="L20" s="22" t="str">
        <f aca="false">IF(AND($I20="",$J20="",$K20=""),"",IFERROR(IF($I20="",0,$I20)+IF($J20="",0,$J20)+IF($K20="",0,$K20),0))</f>
        <v/>
      </c>
      <c r="M20" s="22" t="str">
        <f aca="false">IF($H20="","",IF($L20="",$H20,$H20-$L20))</f>
        <v/>
      </c>
      <c r="N20" s="23" t="str">
        <f aca="false">IF(OR($H20="",$H20=0),"",M20/$H20)</f>
        <v/>
      </c>
      <c r="O20" s="20"/>
      <c r="P20" s="18"/>
    </row>
    <row r="21" customFormat="false" ht="21.75" hidden="false" customHeight="true" outlineLevel="0" collapsed="false">
      <c r="B21" s="18"/>
      <c r="C21" s="18"/>
      <c r="D21" s="18"/>
      <c r="E21" s="19"/>
      <c r="F21" s="19"/>
      <c r="G21" s="20"/>
      <c r="H21" s="21"/>
      <c r="I21" s="21"/>
      <c r="J21" s="21"/>
      <c r="K21" s="21"/>
      <c r="L21" s="22" t="str">
        <f aca="false">IF(AND($I21="",$J21="",$K21=""),"",IFERROR(IF($I21="",0,$I21)+IF($J21="",0,$J21)+IF($K21="",0,$K21),0))</f>
        <v/>
      </c>
      <c r="M21" s="22" t="str">
        <f aca="false">IF($H21="","",IF($L21="",$H21,$H21-$L21))</f>
        <v/>
      </c>
      <c r="N21" s="23" t="str">
        <f aca="false">IF(OR($H21="",$H21=0),"",M21/$H21)</f>
        <v/>
      </c>
      <c r="O21" s="20"/>
      <c r="P21" s="18"/>
    </row>
    <row r="22" customFormat="false" ht="21.75" hidden="false" customHeight="true" outlineLevel="0" collapsed="false">
      <c r="B22" s="18"/>
      <c r="C22" s="18"/>
      <c r="D22" s="18"/>
      <c r="E22" s="19"/>
      <c r="F22" s="19"/>
      <c r="G22" s="20"/>
      <c r="H22" s="21"/>
      <c r="I22" s="21"/>
      <c r="J22" s="21"/>
      <c r="K22" s="21"/>
      <c r="L22" s="22" t="str">
        <f aca="false">IF(AND($I22="",$J22="",$K22=""),"",IFERROR(IF($I22="",0,$I22)+IF($J22="",0,$J22)+IF($K22="",0,$K22),0))</f>
        <v/>
      </c>
      <c r="M22" s="22" t="str">
        <f aca="false">IF($H22="","",IF($L22="",$H22,$H22-$L22))</f>
        <v/>
      </c>
      <c r="N22" s="23" t="str">
        <f aca="false">IF(OR($H22="",$H22=0),"",M22/$H22)</f>
        <v/>
      </c>
      <c r="O22" s="20"/>
      <c r="P22" s="18"/>
    </row>
    <row r="23" customFormat="false" ht="21.75" hidden="false" customHeight="true" outlineLevel="0" collapsed="false">
      <c r="B23" s="18"/>
      <c r="C23" s="18"/>
      <c r="D23" s="18"/>
      <c r="E23" s="19"/>
      <c r="F23" s="19"/>
      <c r="G23" s="20"/>
      <c r="H23" s="21"/>
      <c r="I23" s="21"/>
      <c r="J23" s="21"/>
      <c r="K23" s="21"/>
      <c r="L23" s="22" t="str">
        <f aca="false">IF(AND($I23="",$J23="",$K23=""),"",IFERROR(IF($I23="",0,$I23)+IF($J23="",0,$J23)+IF($K23="",0,$K23),0))</f>
        <v/>
      </c>
      <c r="M23" s="22" t="str">
        <f aca="false">IF($H23="","",IF($L23="",$H23,$H23-$L23))</f>
        <v/>
      </c>
      <c r="N23" s="23" t="str">
        <f aca="false">IF(OR($H23="",$H23=0),"",M23/$H23)</f>
        <v/>
      </c>
      <c r="O23" s="20"/>
      <c r="P23" s="18"/>
    </row>
    <row r="24" customFormat="false" ht="21.75" hidden="false" customHeight="true" outlineLevel="0" collapsed="false">
      <c r="B24" s="18"/>
      <c r="C24" s="18"/>
      <c r="D24" s="18"/>
      <c r="E24" s="19"/>
      <c r="F24" s="19"/>
      <c r="G24" s="20"/>
      <c r="H24" s="21"/>
      <c r="I24" s="21"/>
      <c r="J24" s="21"/>
      <c r="K24" s="21"/>
      <c r="L24" s="22" t="str">
        <f aca="false">IF(AND($I24="",$J24="",$K24=""),"",IFERROR(IF($I24="",0,$I24)+IF($J24="",0,$J24)+IF($K24="",0,$K24),0))</f>
        <v/>
      </c>
      <c r="M24" s="22" t="str">
        <f aca="false">IF($H24="","",IF($L24="",$H24,$H24-$L24))</f>
        <v/>
      </c>
      <c r="N24" s="23" t="str">
        <f aca="false">IF(OR($H24="",$H24=0),"",M24/$H24)</f>
        <v/>
      </c>
      <c r="O24" s="20"/>
      <c r="P24" s="18"/>
    </row>
    <row r="25" customFormat="false" ht="7.5" hidden="false" customHeight="true" outlineLevel="0" collapsed="false"/>
    <row r="26" customFormat="false" ht="21.75" hidden="false" customHeight="true" outlineLevel="0" collapsed="false">
      <c r="B26" s="24" t="s">
        <v>75</v>
      </c>
      <c r="C26" s="25"/>
      <c r="D26" s="25"/>
      <c r="E26" s="25"/>
      <c r="F26" s="25"/>
      <c r="G26" s="25"/>
      <c r="H26" s="26" t="n">
        <f aca="false">SUM(H10:H24)</f>
        <v>15700</v>
      </c>
      <c r="I26" s="26" t="n">
        <f aca="false">SUM(I10:I24)</f>
        <v>4400</v>
      </c>
      <c r="J26" s="26" t="n">
        <f aca="false">SUM(J10:J24)</f>
        <v>3730</v>
      </c>
      <c r="K26" s="26" t="n">
        <f aca="false">SUM(K10:K24)</f>
        <v>680</v>
      </c>
      <c r="L26" s="26" t="n">
        <f aca="false">SUM(L10:L24)</f>
        <v>8810</v>
      </c>
      <c r="M26" s="26" t="n">
        <f aca="false">SUM(M10:M24)</f>
        <v>6890</v>
      </c>
      <c r="N26" s="27" t="n">
        <f aca="false">IF(H26=0,"",M26/H26)</f>
        <v>0.438853503184713</v>
      </c>
      <c r="O26" s="25"/>
      <c r="P26" s="25"/>
    </row>
    <row r="27" customFormat="false" ht="7.5" hidden="false" customHeight="true" outlineLevel="0" collapsed="false"/>
    <row r="28" customFormat="false" ht="19.5" hidden="false" customHeight="true" outlineLevel="0" collapsed="false">
      <c r="B28" s="28" t="s">
        <v>76</v>
      </c>
      <c r="C28" s="29" t="str">
        <f aca="false">IF(ROUND(H26-L26-M26,2)=0,"OK - Balanced","CHECK - figures do not reconcile")</f>
        <v>OK - Balanced</v>
      </c>
    </row>
  </sheetData>
  <sheetProtection sheet="true"/>
  <autoFilter ref="B9:P9"/>
  <mergeCells count="11">
    <mergeCell ref="B1:J2"/>
    <mergeCell ref="K1:M2"/>
    <mergeCell ref="C3:E3"/>
    <mergeCell ref="B6:D6"/>
    <mergeCell ref="E6:G6"/>
    <mergeCell ref="H6:J6"/>
    <mergeCell ref="K6:M6"/>
    <mergeCell ref="B7:D7"/>
    <mergeCell ref="E7:G7"/>
    <mergeCell ref="H7:J7"/>
    <mergeCell ref="K7:M7"/>
  </mergeCells>
  <conditionalFormatting sqref="C28">
    <cfRule type="expression" priority="2" aboveAverage="0" equalAverage="0" bottom="0" percent="0" rank="0" text="" dxfId="2">
      <formula>C28="CHECK - figures do not reconcile"</formula>
    </cfRule>
    <cfRule type="expression" priority="3" aboveAverage="0" equalAverage="0" bottom="0" percent="0" rank="0" text="" dxfId="3">
      <formula>C28="OK - Balanced"</formula>
    </cfRule>
  </conditionalFormatting>
  <conditionalFormatting sqref="N10:N24">
    <cfRule type="cellIs" priority="4" operator="lessThan" aboveAverage="0" equalAverage="0" bottom="0" percent="0" rank="0" text="" dxfId="4">
      <formula>0</formula>
    </cfRule>
  </conditionalFormatting>
  <dataValidations count="2">
    <dataValidation allowBlank="true" errorStyle="stop" operator="between" showDropDown="false" showErrorMessage="false" showInputMessage="false" sqref="G10:G24" type="list">
      <formula1>"Quoted,In progress,Completed,Invoiced,Cancelled"</formula1>
      <formula2>0</formula2>
    </dataValidation>
    <dataValidation allowBlank="true" errorStyle="stop" operator="between" showDropDown="false" showErrorMessage="false" showInputMessage="false" sqref="O10:O24" type="list">
      <formula1>"Yes,No"</formula1>
      <formula2>0</formula2>
    </dataValidation>
  </dataValidations>
  <printOptions headings="false" gridLines="false" gridLinesSet="true" horizontalCentered="false" verticalCentered="false"/>
  <pageMargins left="0.25" right="0.25" top="0.45" bottom="0.7" header="0.511811023622047" footer="0.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2026-06-19T19:18:47Z</dcterms:created>
  <dc:creator>openpyxl</dc:creator>
  <dc:description/>
  <dc:language>en-US</dc:language>
  <cp:lastModifiedBy>Anthony K</cp:lastModifiedBy>
  <dcterms:modified xsi:type="dcterms:W3CDTF">2026-06-20T11:48:48Z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