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over" sheetId="1" state="visible" r:id="rId3"/>
    <sheet name="Budget vs Actual" sheetId="2" state="visible" r:id="rId4"/>
  </sheets>
  <definedNames>
    <definedName function="false" hidden="false" localSheetId="1" name="_xlnm.Print_Area" vbProcedure="false">'Budget vs Actual'!$A$1:$H$38</definedName>
    <definedName function="false" hidden="false" localSheetId="1" name="_xlnm.Print_Titles" vbProcedure="false">'Budget vs Actual'!$1:$9</definedName>
    <definedName function="false" hidden="true" localSheetId="1" name="_xlnm._FilterDatabase" vbProcedure="false">'Budget vs Actual'!$B$9:$G$9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<sst xmlns="http://schemas.openxmlformats.org/spreadsheetml/2006/main" count="55" uniqueCount="54">
  <si>
    <t xml:space="preserve">Budget vs Actual</t>
  </si>
  <si>
    <t xml:space="preserve">Annual budget tracker with YTD actuals, variance analysis and income vs expenditure summary.</t>
  </si>
  <si>
    <t xml:space="preserve">How to use</t>
  </si>
  <si>
    <t xml:space="preserve">1. Enter your company name and financial year at the top of the Budget vs Actual tab.</t>
  </si>
  <si>
    <t xml:space="preserve">2. Enter your annual budget figures for each income and expenditure category.</t>
  </si>
  <si>
    <t xml:space="preserve">3. Enter your year-to-date budget (proportion of annual budget earned or spent so far).</t>
  </si>
  <si>
    <t xml:space="preserve">4. Enter your year-to-date actual figures from your accounting records.</t>
  </si>
  <si>
    <t xml:space="preserve">5. Variance and Variance % calculate automatically. Overspend on expenses shows in red.</t>
  </si>
  <si>
    <t xml:space="preserve">6. Total Income, Total Expenditure and Net Surplus update at the bottom.</t>
  </si>
  <si>
    <t xml:space="preserve">7. The colour band at the top shows total income and surplus at a glance.</t>
  </si>
  <si>
    <t xml:space="preserve">Clearing the sample data</t>
  </si>
  <si>
    <t xml:space="preserve">The blue cells contain example data. Select them and press Delete to start your own. The white, calculated cells look after themselves.</t>
  </si>
  <si>
    <t xml:space="preserve">Removing the footer credit</t>
  </si>
  <si>
    <t xml:space="preserve">A small OpenSheets credit prints in the page footer. You are welcome to keep it or remove it from Page Layout, Page Setup, Header/Footer.</t>
  </si>
  <si>
    <t xml:space="preserve">Notes</t>
  </si>
  <si>
    <t xml:space="preserve">Blue cells are your inputs. Calculated cells and totals update automatically. Do not type over them. The sheet is protected so only the blue cells can be edited.</t>
  </si>
  <si>
    <t xml:space="preserve">Free template from</t>
  </si>
  <si>
    <t xml:space="preserve">OpenSheets.co.uk</t>
  </si>
  <si>
    <t xml:space="preserve">Professional spreadsheet templates for UK small businesses.</t>
  </si>
  <si>
    <t xml:space="preserve">Going digital for Making Tax Digital?</t>
  </si>
  <si>
    <t xml:space="preserve">aligned.tax</t>
  </si>
  <si>
    <t xml:space="preserve">MTD for Income Tax bridging and compliance for sole traders and landlords.</t>
  </si>
  <si>
    <t xml:space="preserve">Add your logo here</t>
  </si>
  <si>
    <t xml:space="preserve">Example Trading Ltd</t>
  </si>
  <si>
    <t xml:space="preserve">Year:</t>
  </si>
  <si>
    <t xml:space="preserve">BUDGET INCOME</t>
  </si>
  <si>
    <t xml:space="preserve">ACTUAL INCOME</t>
  </si>
  <si>
    <t xml:space="preserve">BUDGET SURPLUS</t>
  </si>
  <si>
    <t xml:space="preserve">ACTUAL SURPLUS</t>
  </si>
  <si>
    <t xml:space="preserve">Category</t>
  </si>
  <si>
    <t xml:space="preserve">Annual Budget £</t>
  </si>
  <si>
    <t xml:space="preserve">YTD Budget £</t>
  </si>
  <si>
    <t xml:space="preserve">YTD Actual £</t>
  </si>
  <si>
    <t xml:space="preserve">Variance £</t>
  </si>
  <si>
    <t xml:space="preserve">Variance %</t>
  </si>
  <si>
    <t xml:space="preserve">INCOME</t>
  </si>
  <si>
    <t xml:space="preserve">Sales - Products</t>
  </si>
  <si>
    <t xml:space="preserve">Sales - Services</t>
  </si>
  <si>
    <t xml:space="preserve">Other Income</t>
  </si>
  <si>
    <t xml:space="preserve">Total Income</t>
  </si>
  <si>
    <t xml:space="preserve">EXPENDITURE</t>
  </si>
  <si>
    <t xml:space="preserve">Wages and salaries</t>
  </si>
  <si>
    <t xml:space="preserve">Rent</t>
  </si>
  <si>
    <t xml:space="preserve">Utilities</t>
  </si>
  <si>
    <t xml:space="preserve">Marketing</t>
  </si>
  <si>
    <t xml:space="preserve">Insurance</t>
  </si>
  <si>
    <t xml:space="preserve">Professional fees</t>
  </si>
  <si>
    <t xml:space="preserve">IT and technology</t>
  </si>
  <si>
    <t xml:space="preserve">Motor and travel</t>
  </si>
  <si>
    <t xml:space="preserve">Bank charges</t>
  </si>
  <si>
    <t xml:space="preserve">Other expenses</t>
  </si>
  <si>
    <t xml:space="preserve">Total Expenditure</t>
  </si>
  <si>
    <t xml:space="preserve">Net Surplus / (Deficit)</t>
  </si>
  <si>
    <t xml:space="preserve">Self-check: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</si>
</sst>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£#,##0;[RED]&quot;(£&quot;#,##0\);\-"/>
    <numFmt numFmtId="166" formatCode="\£#,##0.00;[RED]&quot;(£&quot;#,##0.00\);\–"/>
    <numFmt numFmtId="167" formatCode="\£#,##0.00;&quot;(£&quot;#,##0.00\);\–"/>
    <numFmt numFmtId="168" formatCode="0.0%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1F2937"/>
      <name val="Calibri"/>
      <family val="0"/>
      <charset val="1"/>
    </font>
    <font>
      <sz val="11"/>
      <color rgb="FF1F2937"/>
      <name val="Calibri"/>
      <family val="0"/>
      <charset val="1"/>
    </font>
    <font>
      <b val="true"/>
      <sz val="12"/>
      <color rgb="FF1F2937"/>
      <name val="Calibri"/>
      <family val="0"/>
      <charset val="1"/>
    </font>
    <font>
      <b val="true"/>
      <u val="single"/>
      <sz val="11"/>
      <color rgb="FF1E40AF"/>
      <name val="Calibri"/>
      <family val="0"/>
      <charset val="1"/>
    </font>
    <font>
      <sz val="10"/>
      <color rgb="FF6B7280"/>
      <name val="Calibri"/>
      <family val="0"/>
      <charset val="1"/>
    </font>
    <font>
      <b val="true"/>
      <sz val="22"/>
      <color rgb="FF1F2937"/>
      <name val="Calibri"/>
      <family val="0"/>
      <charset val="1"/>
    </font>
    <font>
      <i val="true"/>
      <sz val="9"/>
      <color rgb="FF9CA3AF"/>
      <name val="Calibri"/>
      <family val="0"/>
      <charset val="1"/>
    </font>
    <font>
      <b val="true"/>
      <sz val="11"/>
      <color rgb="FF6B7280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1"/>
      <color rgb="FF1F2937"/>
      <name val="Calibri"/>
      <family val="0"/>
      <charset val="1"/>
    </font>
    <font>
      <sz val="11"/>
      <color rgb="FF1F2937"/>
      <name val="Calibri"/>
      <family val="2"/>
      <charset val="1"/>
    </font>
    <font>
      <sz val="12"/>
      <color rgb="FF1F2937"/>
      <name val="Calibri"/>
      <family val="2"/>
      <charset val="1"/>
    </font>
    <font>
      <b val="true"/>
      <sz val="13"/>
      <color rgb="FF1F2937"/>
      <name val="Calibri"/>
      <family val="0"/>
      <charset val="1"/>
    </font>
    <font>
      <sz val="11"/>
      <color rgb="FF6B728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33300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 style="thin">
        <color rgb="FF9CA3AF"/>
      </bottom>
      <diagonal/>
    </border>
    <border diagonalUp="false" diagonalDown="false">
      <left/>
      <right/>
      <top/>
      <bottom style="thick">
        <color rgb="FF1E40AF"/>
      </bottom>
      <diagonal/>
    </border>
    <border diagonalUp="false" diagonalDown="false">
      <left/>
      <right/>
      <top style="medium">
        <color rgb="FF1E40AF"/>
      </top>
      <bottom/>
      <diagonal/>
    </border>
    <border diagonalUp="false" diagonalDown="false">
      <left/>
      <right/>
      <top style="thick">
        <color rgb="FF1E40A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3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3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1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5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7" fillId="5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5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8" fillId="5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8" fillId="5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 patternType="solid">
          <fgColor rgb="FF1E40A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b val="1"/>
        <color rgb="FFDC2626"/>
      </font>
    </dxf>
    <dxf>
      <font>
        <b val="1"/>
        <i val="0"/>
        <color rgb="FFDC2626"/>
      </font>
    </dxf>
    <dxf>
      <font>
        <b val="1"/>
        <i val="0"/>
        <color rgb="FFDC2626"/>
      </font>
    </dxf>
    <dxf>
      <font>
        <b val="1"/>
        <i val="0"/>
        <color rgb="FFDC2626"/>
      </font>
    </dxf>
    <dxf>
      <font>
        <b val="1"/>
        <i val="0"/>
        <color rgb="FFDC2626"/>
      </font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33300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82"/>
  </cols>
  <sheetData>
    <row r="1" customFormat="false" ht="18" hidden="false" customHeight="true" outlineLevel="0" collapsed="false">
      <c r="B1" s="1" t="s">
        <v>0</v>
      </c>
    </row>
    <row r="2" customFormat="false" ht="31.3" hidden="false" customHeight="false" outlineLevel="0" collapsed="false">
      <c r="B2" s="2" t="s">
        <v>1</v>
      </c>
    </row>
    <row r="3" customFormat="false" ht="9.75" hidden="false" customHeight="true" outlineLevel="0" collapsed="false"/>
    <row r="4" customFormat="false" ht="18" hidden="false" customHeight="true" outlineLevel="0" collapsed="false">
      <c r="B4" s="3" t="s">
        <v>2</v>
      </c>
    </row>
    <row r="5" customFormat="false" ht="18" hidden="false" customHeight="true" outlineLevel="0" collapsed="false">
      <c r="B5" s="2" t="s">
        <v>3</v>
      </c>
    </row>
    <row r="6" customFormat="false" ht="18" hidden="false" customHeight="true" outlineLevel="0" collapsed="false">
      <c r="B6" s="2" t="s">
        <v>4</v>
      </c>
    </row>
    <row r="7" customFormat="false" ht="18" hidden="false" customHeight="true" outlineLevel="0" collapsed="false">
      <c r="B7" s="2" t="s">
        <v>5</v>
      </c>
    </row>
    <row r="8" customFormat="false" ht="18" hidden="false" customHeight="true" outlineLevel="0" collapsed="false">
      <c r="B8" s="2" t="s">
        <v>6</v>
      </c>
    </row>
    <row r="9" customFormat="false" ht="18" hidden="false" customHeight="true" outlineLevel="0" collapsed="false">
      <c r="B9" s="2" t="s">
        <v>7</v>
      </c>
    </row>
    <row r="10" customFormat="false" ht="18" hidden="false" customHeight="true" outlineLevel="0" collapsed="false">
      <c r="B10" s="2" t="s">
        <v>8</v>
      </c>
    </row>
    <row r="11" customFormat="false" ht="18" hidden="false" customHeight="true" outlineLevel="0" collapsed="false">
      <c r="B11" s="2" t="s">
        <v>9</v>
      </c>
    </row>
    <row r="12" customFormat="false" ht="9.75" hidden="false" customHeight="true" outlineLevel="0" collapsed="false"/>
    <row r="13" customFormat="false" ht="18" hidden="false" customHeight="true" outlineLevel="0" collapsed="false">
      <c r="B13" s="3" t="s">
        <v>10</v>
      </c>
    </row>
    <row r="14" customFormat="false" ht="30" hidden="false" customHeight="true" outlineLevel="0" collapsed="false">
      <c r="B14" s="2" t="s">
        <v>11</v>
      </c>
    </row>
    <row r="15" customFormat="false" ht="9.75" hidden="false" customHeight="true" outlineLevel="0" collapsed="false"/>
    <row r="16" customFormat="false" ht="18" hidden="false" customHeight="true" outlineLevel="0" collapsed="false">
      <c r="B16" s="3" t="s">
        <v>12</v>
      </c>
    </row>
    <row r="17" customFormat="false" ht="30" hidden="false" customHeight="true" outlineLevel="0" collapsed="false">
      <c r="B17" s="2" t="s">
        <v>13</v>
      </c>
    </row>
    <row r="18" customFormat="false" ht="9.75" hidden="false" customHeight="true" outlineLevel="0" collapsed="false"/>
    <row r="19" customFormat="false" ht="18" hidden="false" customHeight="true" outlineLevel="0" collapsed="false">
      <c r="B19" s="3" t="s">
        <v>14</v>
      </c>
    </row>
    <row r="20" customFormat="false" ht="30" hidden="false" customHeight="true" outlineLevel="0" collapsed="false">
      <c r="B20" s="2" t="s">
        <v>15</v>
      </c>
    </row>
    <row r="21" customFormat="false" ht="9.75" hidden="false" customHeight="true" outlineLevel="0" collapsed="false"/>
    <row r="22" customFormat="false" ht="18" hidden="false" customHeight="true" outlineLevel="0" collapsed="false">
      <c r="B22" s="4" t="s">
        <v>16</v>
      </c>
    </row>
    <row r="23" customFormat="false" ht="18" hidden="false" customHeight="true" outlineLevel="0" collapsed="false">
      <c r="B23" s="5" t="s">
        <v>17</v>
      </c>
    </row>
    <row r="24" customFormat="false" ht="18" hidden="false" customHeight="true" outlineLevel="0" collapsed="false">
      <c r="B24" s="6" t="s">
        <v>18</v>
      </c>
    </row>
    <row r="25" customFormat="false" ht="9.75" hidden="false" customHeight="true" outlineLevel="0" collapsed="false"/>
    <row r="26" customFormat="false" ht="18" hidden="false" customHeight="true" outlineLevel="0" collapsed="false">
      <c r="B26" s="4" t="s">
        <v>19</v>
      </c>
    </row>
    <row r="27" customFormat="false" ht="18" hidden="false" customHeight="true" outlineLevel="0" collapsed="false">
      <c r="B27" s="5" t="s">
        <v>20</v>
      </c>
    </row>
    <row r="28" customFormat="false" ht="18" hidden="false" customHeight="true" outlineLevel="0" collapsed="false">
      <c r="B28" s="6" t="s">
        <v>21</v>
      </c>
    </row>
    <row r="29" customFormat="false" ht="18" hidden="false" customHeight="true" outlineLevel="0" collapsed="false"/>
  </sheetData>
  <sheetProtection sheet="true"/>
  <hyperlinks>
    <hyperlink ref="B23" r:id="rId1" display="OpenSheets.co.uk"/>
    <hyperlink ref="B27" r:id="rId2" display="aligned.tax"/>
  </hyperlinks>
  <printOptions headings="false" gridLines="false" gridLinesSet="true" horizontalCentered="false" verticalCentered="false"/>
  <pageMargins left="0.25" right="0.25" top="0.45" bottom="0.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40AF"/>
    <pageSetUpPr fitToPage="true"/>
  </sheetPr>
  <dimension ref="B1:H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K9" activeCellId="0" sqref="K9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1.43"/>
    <col collapsed="false" customWidth="true" hidden="false" outlineLevel="0" max="3" min="3" style="0" width="22.14"/>
    <col collapsed="false" customWidth="true" hidden="false" outlineLevel="0" max="4" min="4" style="0" width="18.71"/>
    <col collapsed="false" customWidth="true" hidden="false" outlineLevel="0" max="5" min="5" style="0" width="18"/>
    <col collapsed="false" customWidth="true" hidden="false" outlineLevel="0" max="6" min="6" style="0" width="15.72"/>
    <col collapsed="false" customWidth="true" hidden="false" outlineLevel="0" max="7" min="7" style="0" width="23.15"/>
    <col collapsed="false" customWidth="true" hidden="false" outlineLevel="0" max="8" min="8" style="0" width="20.14"/>
  </cols>
  <sheetData>
    <row r="1" customFormat="false" ht="7.5" hidden="false" customHeight="true" outlineLevel="0" collapsed="false"/>
    <row r="2" customFormat="false" ht="21.75" hidden="false" customHeight="true" outlineLevel="0" collapsed="false">
      <c r="B2" s="7" t="s">
        <v>0</v>
      </c>
      <c r="G2" s="8" t="s">
        <v>22</v>
      </c>
      <c r="H2" s="8"/>
    </row>
    <row r="3" customFormat="false" ht="21.75" hidden="false" customHeight="true" outlineLevel="0" collapsed="false">
      <c r="B3" s="9" t="s">
        <v>23</v>
      </c>
      <c r="C3" s="10" t="s">
        <v>24</v>
      </c>
      <c r="D3" s="9" t="n">
        <v>2026</v>
      </c>
      <c r="G3" s="8"/>
      <c r="H3" s="8"/>
    </row>
    <row r="4" customFormat="false" ht="3.75" hidden="false" customHeight="true" outlineLevel="0" collapsed="false">
      <c r="B4" s="11"/>
      <c r="C4" s="11"/>
      <c r="D4" s="11"/>
      <c r="E4" s="11"/>
      <c r="F4" s="11"/>
      <c r="G4" s="12"/>
      <c r="H4" s="12"/>
    </row>
    <row r="5" customFormat="false" ht="6" hidden="false" customHeight="true" outlineLevel="0" collapsed="false"/>
    <row r="6" customFormat="false" ht="19.5" hidden="false" customHeight="true" outlineLevel="0" collapsed="false">
      <c r="B6" s="13" t="s">
        <v>25</v>
      </c>
      <c r="C6" s="13"/>
      <c r="D6" s="13" t="s">
        <v>26</v>
      </c>
      <c r="E6" s="13"/>
      <c r="F6" s="14" t="s">
        <v>27</v>
      </c>
      <c r="G6" s="15" t="s">
        <v>28</v>
      </c>
    </row>
    <row r="7" customFormat="false" ht="30" hidden="false" customHeight="true" outlineLevel="0" collapsed="false">
      <c r="B7" s="16" t="n">
        <f aca="false">C17</f>
        <v>305000</v>
      </c>
      <c r="C7" s="16"/>
      <c r="D7" s="16" t="n">
        <f aca="false">E17</f>
        <v>245700</v>
      </c>
      <c r="E7" s="16"/>
      <c r="F7" s="17" t="n">
        <f aca="false">C34</f>
        <v>117200</v>
      </c>
      <c r="G7" s="18" t="n">
        <f aca="false">E34</f>
        <v>102080</v>
      </c>
      <c r="H7" s="18"/>
    </row>
    <row r="8" customFormat="false" ht="6" hidden="false" customHeight="true" outlineLevel="0" collapsed="false"/>
    <row r="9" customFormat="false" ht="27.75" hidden="false" customHeight="true" outlineLevel="0" collapsed="false">
      <c r="B9" s="19" t="s">
        <v>29</v>
      </c>
      <c r="C9" s="19" t="s">
        <v>30</v>
      </c>
      <c r="D9" s="19" t="s">
        <v>31</v>
      </c>
      <c r="E9" s="19" t="s">
        <v>32</v>
      </c>
      <c r="F9" s="19" t="s">
        <v>33</v>
      </c>
      <c r="G9" s="19" t="s">
        <v>34</v>
      </c>
      <c r="H9" s="19"/>
    </row>
    <row r="10" customFormat="false" ht="21.75" hidden="false" customHeight="true" outlineLevel="0" collapsed="false">
      <c r="B10" s="20" t="s">
        <v>35</v>
      </c>
      <c r="C10" s="21"/>
      <c r="D10" s="21"/>
      <c r="E10" s="21"/>
      <c r="F10" s="21"/>
      <c r="G10" s="21"/>
      <c r="H10" s="21"/>
    </row>
    <row r="11" customFormat="false" ht="19.5" hidden="false" customHeight="true" outlineLevel="0" collapsed="false">
      <c r="B11" s="22" t="s">
        <v>36</v>
      </c>
      <c r="C11" s="23" t="n">
        <v>240000</v>
      </c>
      <c r="D11" s="23" t="n">
        <v>180000</v>
      </c>
      <c r="E11" s="23" t="n">
        <v>195000</v>
      </c>
      <c r="F11" s="24" t="n">
        <f aca="false">IF(B11="","",E11-D11)</f>
        <v>15000</v>
      </c>
      <c r="G11" s="25" t="n">
        <f aca="false">IF(OR(B11="",D11="",D11=0),"",F11/D11)</f>
        <v>0.0833333333333333</v>
      </c>
    </row>
    <row r="12" customFormat="false" ht="19.5" hidden="false" customHeight="true" outlineLevel="0" collapsed="false">
      <c r="B12" s="22" t="s">
        <v>37</v>
      </c>
      <c r="C12" s="23" t="n">
        <v>60000</v>
      </c>
      <c r="D12" s="23" t="n">
        <v>45000</v>
      </c>
      <c r="E12" s="23" t="n">
        <v>48500</v>
      </c>
      <c r="F12" s="24" t="n">
        <f aca="false">IF(B12="","",E12-D12)</f>
        <v>3500</v>
      </c>
      <c r="G12" s="25" t="n">
        <f aca="false">IF(OR(B12="",D12="",D12=0),"",F12/D12)</f>
        <v>0.0777777777777778</v>
      </c>
    </row>
    <row r="13" customFormat="false" ht="19.5" hidden="false" customHeight="true" outlineLevel="0" collapsed="false">
      <c r="B13" s="22" t="s">
        <v>38</v>
      </c>
      <c r="C13" s="23" t="n">
        <v>5000</v>
      </c>
      <c r="D13" s="23" t="n">
        <v>3750</v>
      </c>
      <c r="E13" s="23" t="n">
        <v>2200</v>
      </c>
      <c r="F13" s="24" t="n">
        <f aca="false">IF(B13="","",E13-D13)</f>
        <v>-1550</v>
      </c>
      <c r="G13" s="25" t="n">
        <f aca="false">IF(OR(B13="",D13="",D13=0),"",F13/D13)</f>
        <v>-0.413333333333333</v>
      </c>
    </row>
    <row r="14" customFormat="false" ht="19.5" hidden="false" customHeight="true" outlineLevel="0" collapsed="false">
      <c r="B14" s="22"/>
      <c r="C14" s="23"/>
      <c r="D14" s="23"/>
      <c r="E14" s="23"/>
      <c r="F14" s="24" t="str">
        <f aca="false">IF(B14="","",E14-D14)</f>
        <v/>
      </c>
      <c r="G14" s="25" t="str">
        <f aca="false">IF(OR(B14="",D14="",D14=0),"",F14/D14)</f>
        <v/>
      </c>
    </row>
    <row r="15" customFormat="false" ht="19.5" hidden="false" customHeight="true" outlineLevel="0" collapsed="false">
      <c r="B15" s="22"/>
      <c r="C15" s="23"/>
      <c r="D15" s="23"/>
      <c r="E15" s="23"/>
      <c r="F15" s="24" t="str">
        <f aca="false">IF(B15="","",E15-D15)</f>
        <v/>
      </c>
      <c r="G15" s="25" t="str">
        <f aca="false">IF(OR(B15="",D15="",D15=0),"",F15/D15)</f>
        <v/>
      </c>
    </row>
    <row r="16" customFormat="false" ht="3.75" hidden="false" customHeight="true" outlineLevel="0" collapsed="false">
      <c r="F16" s="26"/>
    </row>
    <row r="17" customFormat="false" ht="21.75" hidden="false" customHeight="true" outlineLevel="0" collapsed="false">
      <c r="B17" s="27" t="s">
        <v>39</v>
      </c>
      <c r="C17" s="28" t="n">
        <f aca="false">SUM(C11:C15)</f>
        <v>305000</v>
      </c>
      <c r="D17" s="28" t="n">
        <f aca="false">SUM(D11:D15)</f>
        <v>228750</v>
      </c>
      <c r="E17" s="28" t="n">
        <f aca="false">SUM(E11:E15)</f>
        <v>245700</v>
      </c>
      <c r="F17" s="29" t="n">
        <f aca="false">E17-D17</f>
        <v>16950</v>
      </c>
      <c r="G17" s="30" t="n">
        <f aca="false">IF(D17=0,"",F17/D17)</f>
        <v>0.0740983606557377</v>
      </c>
    </row>
    <row r="18" customFormat="false" ht="21.75" hidden="false" customHeight="true" outlineLevel="0" collapsed="false">
      <c r="B18" s="20" t="s">
        <v>40</v>
      </c>
      <c r="C18" s="21"/>
      <c r="D18" s="21"/>
      <c r="E18" s="21"/>
      <c r="F18" s="31"/>
      <c r="G18" s="21"/>
      <c r="H18" s="21"/>
    </row>
    <row r="19" customFormat="false" ht="19.5" hidden="false" customHeight="true" outlineLevel="0" collapsed="false">
      <c r="B19" s="22" t="s">
        <v>41</v>
      </c>
      <c r="C19" s="23" t="n">
        <v>120000</v>
      </c>
      <c r="D19" s="23" t="n">
        <v>90000</v>
      </c>
      <c r="E19" s="23" t="n">
        <v>92400</v>
      </c>
      <c r="F19" s="24" t="n">
        <f aca="false">IF(B19="","",E19-D19)</f>
        <v>2400</v>
      </c>
      <c r="G19" s="25" t="n">
        <f aca="false">IF(OR(B19="",D19="",D19=0),"",F19/D19)</f>
        <v>0.0266666666666667</v>
      </c>
    </row>
    <row r="20" customFormat="false" ht="19.5" hidden="false" customHeight="true" outlineLevel="0" collapsed="false">
      <c r="B20" s="22" t="s">
        <v>42</v>
      </c>
      <c r="C20" s="23" t="n">
        <v>18000</v>
      </c>
      <c r="D20" s="23" t="n">
        <v>13500</v>
      </c>
      <c r="E20" s="23" t="n">
        <v>13500</v>
      </c>
      <c r="F20" s="24" t="n">
        <f aca="false">IF(B20="","",E20-D20)</f>
        <v>0</v>
      </c>
      <c r="G20" s="25" t="n">
        <f aca="false">IF(OR(B20="",D20="",D20=0),"",F20/D20)</f>
        <v>0</v>
      </c>
    </row>
    <row r="21" customFormat="false" ht="19.5" hidden="false" customHeight="true" outlineLevel="0" collapsed="false">
      <c r="B21" s="22" t="s">
        <v>43</v>
      </c>
      <c r="C21" s="23" t="n">
        <v>6000</v>
      </c>
      <c r="D21" s="23" t="n">
        <v>4500</v>
      </c>
      <c r="E21" s="23" t="n">
        <v>5200</v>
      </c>
      <c r="F21" s="24" t="n">
        <f aca="false">IF(B21="","",E21-D21)</f>
        <v>700</v>
      </c>
      <c r="G21" s="25" t="n">
        <f aca="false">IF(OR(B21="",D21="",D21=0),"",F21/D21)</f>
        <v>0.155555555555556</v>
      </c>
    </row>
    <row r="22" customFormat="false" ht="19.5" hidden="false" customHeight="true" outlineLevel="0" collapsed="false">
      <c r="B22" s="22" t="s">
        <v>44</v>
      </c>
      <c r="C22" s="23" t="n">
        <v>12000</v>
      </c>
      <c r="D22" s="23" t="n">
        <v>9000</v>
      </c>
      <c r="E22" s="23" t="n">
        <v>7800</v>
      </c>
      <c r="F22" s="24" t="n">
        <f aca="false">IF(B22="","",E22-D22)</f>
        <v>-1200</v>
      </c>
      <c r="G22" s="25" t="n">
        <f aca="false">IF(OR(B22="",D22="",D22=0),"",F22/D22)</f>
        <v>-0.133333333333333</v>
      </c>
    </row>
    <row r="23" customFormat="false" ht="19.5" hidden="false" customHeight="true" outlineLevel="0" collapsed="false">
      <c r="B23" s="22" t="s">
        <v>45</v>
      </c>
      <c r="C23" s="23" t="n">
        <v>3600</v>
      </c>
      <c r="D23" s="23" t="n">
        <v>2700</v>
      </c>
      <c r="E23" s="23" t="n">
        <v>2700</v>
      </c>
      <c r="F23" s="24" t="n">
        <f aca="false">IF(B23="","",E23-D23)</f>
        <v>0</v>
      </c>
      <c r="G23" s="25" t="n">
        <f aca="false">IF(OR(B23="",D23="",D23=0),"",F23/D23)</f>
        <v>0</v>
      </c>
    </row>
    <row r="24" customFormat="false" ht="19.5" hidden="false" customHeight="true" outlineLevel="0" collapsed="false">
      <c r="B24" s="22" t="s">
        <v>46</v>
      </c>
      <c r="C24" s="23" t="n">
        <v>8400</v>
      </c>
      <c r="D24" s="23" t="n">
        <v>6300</v>
      </c>
      <c r="E24" s="23" t="n">
        <v>6800</v>
      </c>
      <c r="F24" s="24" t="n">
        <f aca="false">IF(B24="","",E24-D24)</f>
        <v>500</v>
      </c>
      <c r="G24" s="25" t="n">
        <f aca="false">IF(OR(B24="",D24="",D24=0),"",F24/D24)</f>
        <v>0.0793650793650794</v>
      </c>
    </row>
    <row r="25" customFormat="false" ht="19.5" hidden="false" customHeight="true" outlineLevel="0" collapsed="false">
      <c r="B25" s="22" t="s">
        <v>47</v>
      </c>
      <c r="C25" s="23" t="n">
        <v>4800</v>
      </c>
      <c r="D25" s="23" t="n">
        <v>3600</v>
      </c>
      <c r="E25" s="23" t="n">
        <v>3900</v>
      </c>
      <c r="F25" s="24" t="n">
        <f aca="false">IF(B25="","",E25-D25)</f>
        <v>300</v>
      </c>
      <c r="G25" s="25" t="n">
        <f aca="false">IF(OR(B25="",D25="",D25=0),"",F25/D25)</f>
        <v>0.0833333333333333</v>
      </c>
    </row>
    <row r="26" customFormat="false" ht="19.5" hidden="false" customHeight="true" outlineLevel="0" collapsed="false">
      <c r="B26" s="22" t="s">
        <v>48</v>
      </c>
      <c r="C26" s="23" t="n">
        <v>7200</v>
      </c>
      <c r="D26" s="23" t="n">
        <v>5400</v>
      </c>
      <c r="E26" s="23" t="n">
        <v>6100</v>
      </c>
      <c r="F26" s="24" t="n">
        <f aca="false">IF(B26="","",E26-D26)</f>
        <v>700</v>
      </c>
      <c r="G26" s="25" t="n">
        <f aca="false">IF(OR(B26="",D26="",D26=0),"",F26/D26)</f>
        <v>0.12962962962963</v>
      </c>
    </row>
    <row r="27" customFormat="false" ht="19.5" hidden="false" customHeight="true" outlineLevel="0" collapsed="false">
      <c r="B27" s="22" t="s">
        <v>49</v>
      </c>
      <c r="C27" s="23" t="n">
        <v>1800</v>
      </c>
      <c r="D27" s="23" t="n">
        <v>1350</v>
      </c>
      <c r="E27" s="23" t="n">
        <v>1420</v>
      </c>
      <c r="F27" s="24" t="n">
        <f aca="false">IF(B27="","",E27-D27)</f>
        <v>70</v>
      </c>
      <c r="G27" s="25" t="n">
        <f aca="false">IF(OR(B27="",D27="",D27=0),"",F27/D27)</f>
        <v>0.0518518518518519</v>
      </c>
    </row>
    <row r="28" customFormat="false" ht="19.5" hidden="false" customHeight="true" outlineLevel="0" collapsed="false">
      <c r="B28" s="22" t="s">
        <v>50</v>
      </c>
      <c r="C28" s="23" t="n">
        <v>6000</v>
      </c>
      <c r="D28" s="23" t="n">
        <v>4500</v>
      </c>
      <c r="E28" s="23" t="n">
        <v>3800</v>
      </c>
      <c r="F28" s="24" t="n">
        <f aca="false">IF(B28="","",E28-D28)</f>
        <v>-700</v>
      </c>
      <c r="G28" s="25" t="n">
        <f aca="false">IF(OR(B28="",D28="",D28=0),"",F28/D28)</f>
        <v>-0.155555555555556</v>
      </c>
    </row>
    <row r="29" customFormat="false" ht="19.5" hidden="false" customHeight="true" outlineLevel="0" collapsed="false">
      <c r="B29" s="22"/>
      <c r="C29" s="23"/>
      <c r="D29" s="23"/>
      <c r="E29" s="23"/>
      <c r="F29" s="24" t="str">
        <f aca="false">IF(B29="","",E29-D29)</f>
        <v/>
      </c>
      <c r="G29" s="25" t="str">
        <f aca="false">IF(OR(B29="",D29="",D29=0),"",F29/D29)</f>
        <v/>
      </c>
    </row>
    <row r="30" customFormat="false" ht="19.5" hidden="false" customHeight="true" outlineLevel="0" collapsed="false">
      <c r="B30" s="22"/>
      <c r="C30" s="23"/>
      <c r="D30" s="23"/>
      <c r="E30" s="23"/>
      <c r="F30" s="24" t="str">
        <f aca="false">IF(B30="","",E30-D30)</f>
        <v/>
      </c>
      <c r="G30" s="25" t="str">
        <f aca="false">IF(OR(B30="",D30="",D30=0),"",F30/D30)</f>
        <v/>
      </c>
    </row>
    <row r="31" customFormat="false" ht="3.75" hidden="false" customHeight="true" outlineLevel="0" collapsed="false"/>
    <row r="32" customFormat="false" ht="21.75" hidden="false" customHeight="true" outlineLevel="0" collapsed="false">
      <c r="B32" s="27" t="s">
        <v>51</v>
      </c>
      <c r="C32" s="28" t="n">
        <f aca="false">SUM(C19:C30)</f>
        <v>187800</v>
      </c>
      <c r="D32" s="28" t="n">
        <f aca="false">SUM(D19:D30)</f>
        <v>140850</v>
      </c>
      <c r="E32" s="28" t="n">
        <f aca="false">SUM(E19:E30)</f>
        <v>143620</v>
      </c>
      <c r="F32" s="28" t="n">
        <f aca="false">E32-D32</f>
        <v>2770</v>
      </c>
      <c r="G32" s="30" t="n">
        <f aca="false">IF(D32=0,"",F32/D32)</f>
        <v>0.0196663116790912</v>
      </c>
    </row>
    <row r="33" customFormat="false" ht="3.75" hidden="false" customHeight="true" outlineLevel="0" collapsed="false"/>
    <row r="34" customFormat="false" ht="24" hidden="false" customHeight="true" outlineLevel="0" collapsed="false">
      <c r="B34" s="32" t="s">
        <v>52</v>
      </c>
      <c r="C34" s="33" t="n">
        <f aca="false">C17-C32</f>
        <v>117200</v>
      </c>
      <c r="D34" s="33" t="n">
        <f aca="false">D17-D32</f>
        <v>87900</v>
      </c>
      <c r="E34" s="33" t="n">
        <f aca="false">E17-E32</f>
        <v>102080</v>
      </c>
      <c r="F34" s="33" t="n">
        <f aca="false">E34-D34</f>
        <v>14180</v>
      </c>
      <c r="G34" s="34" t="n">
        <f aca="false">IF(D34=0,"",F34/D34)</f>
        <v>0.1613196814562</v>
      </c>
    </row>
    <row r="35" customFormat="false" ht="7.5" hidden="false" customHeight="true" outlineLevel="0" collapsed="false"/>
    <row r="36" customFormat="false" ht="18" hidden="false" customHeight="true" outlineLevel="0" collapsed="false">
      <c r="B36" s="35" t="s">
        <v>53</v>
      </c>
      <c r="C36" s="36" t="str">
        <f aca="false">IF(ROUND(C17-C32-C34,2)=0,"OK","Check")</f>
        <v>OK</v>
      </c>
      <c r="D36" s="36" t="str">
        <f aca="false">IF(ROUND(D17-D32-D34,2)=0,"OK","Check")</f>
        <v>OK</v>
      </c>
      <c r="E36" s="36" t="str">
        <f aca="false">IF(ROUND(E17-E32-E34,2)=0,"OK","Check")</f>
        <v>OK</v>
      </c>
    </row>
    <row r="37" customFormat="false" ht="6" hidden="false" customHeight="true" outlineLevel="0" collapsed="false"/>
    <row r="38" customFormat="false" ht="3.75" hidden="false" customHeight="true" outlineLevel="0" collapsed="false"/>
  </sheetData>
  <autoFilter ref="B9:G9"/>
  <mergeCells count="5">
    <mergeCell ref="B6:C6"/>
    <mergeCell ref="D6:E6"/>
    <mergeCell ref="B7:C7"/>
    <mergeCell ref="D7:E7"/>
    <mergeCell ref="G7:H7"/>
  </mergeCells>
  <conditionalFormatting sqref="C36:E36">
    <cfRule type="expression" priority="2" aboveAverage="0" equalAverage="0" bottom="0" percent="0" rank="0" text="" dxfId="2">
      <formula>C36="Check"</formula>
    </cfRule>
  </conditionalFormatting>
  <conditionalFormatting sqref="F11:F15">
    <cfRule type="cellIs" priority="3" operator="lessThan" aboveAverage="0" equalAverage="0" bottom="0" percent="0" rank="0" text="" dxfId="3">
      <formula>0</formula>
    </cfRule>
  </conditionalFormatting>
  <conditionalFormatting sqref="F19:F30">
    <cfRule type="cellIs" priority="4" operator="greaterThan" aboveAverage="0" equalAverage="0" bottom="0" percent="0" rank="0" text="" dxfId="4">
      <formula>0</formula>
    </cfRule>
  </conditionalFormatting>
  <conditionalFormatting sqref="G11:G15">
    <cfRule type="cellIs" priority="5" operator="lessThan" aboveAverage="0" equalAverage="0" bottom="0" percent="0" rank="0" text="" dxfId="5">
      <formula>0</formula>
    </cfRule>
  </conditionalFormatting>
  <conditionalFormatting sqref="G19:G30">
    <cfRule type="cellIs" priority="6" operator="greaterThan" aboveAverage="0" equalAverage="0" bottom="0" percent="0" rank="0" text="" dxfId="6">
      <formula>0</formula>
    </cfRule>
  </conditionalFormatting>
  <printOptions headings="false" gridLines="false" gridLinesSet="true" horizontalCentered="false" verticalCentered="false"/>
  <pageMargins left="0.25" right="0.25" top="0.45" bottom="0.7" header="0.511811023622047" footer="0.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2026-06-19T19:19:27Z</dcterms:created>
  <dc:creator>openpyxl</dc:creator>
  <dc:description/>
  <dc:language>en-GB</dc:language>
  <cp:lastModifiedBy>Anthony K</cp:lastModifiedBy>
  <cp:lastPrinted>2026-06-19T20:30:21Z</cp:lastPrinted>
  <dcterms:modified xsi:type="dcterms:W3CDTF">2026-06-20T10:43:37Z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